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9540" activeTab="2"/>
  </bookViews>
  <sheets>
    <sheet name="343&amp;344" sheetId="1" r:id="rId1"/>
    <sheet name="Summary343" sheetId="2" r:id="rId2"/>
    <sheet name="Summary344" sheetId="4" r:id="rId3"/>
    <sheet name="pivot table" sheetId="10" r:id="rId4"/>
    <sheet name="Sheet3" sheetId="3" r:id="rId5"/>
  </sheets>
  <definedNames>
    <definedName name="_xlnm._FilterDatabase" localSheetId="0" hidden="1">'343&amp;344'!$A$1:$I$107</definedName>
  </definedNames>
  <calcPr calcId="144525"/>
  <pivotCaches>
    <pivotCache cacheId="0" r:id="rId6"/>
  </pivotCaches>
</workbook>
</file>

<file path=xl/calcChain.xml><?xml version="1.0" encoding="utf-8"?>
<calcChain xmlns="http://schemas.openxmlformats.org/spreadsheetml/2006/main">
  <c r="E28" i="3" l="1"/>
  <c r="C18" i="3"/>
  <c r="F4" i="4" l="1"/>
  <c r="F6" i="4" s="1"/>
  <c r="E4" i="4"/>
  <c r="E6" i="4" s="1"/>
  <c r="D4" i="4"/>
  <c r="D6" i="4" s="1"/>
  <c r="C4" i="4"/>
  <c r="C6" i="4" s="1"/>
  <c r="B4" i="4"/>
  <c r="B6" i="4" s="1"/>
  <c r="F4" i="2"/>
  <c r="E4" i="2"/>
  <c r="D4" i="2"/>
  <c r="C4" i="2"/>
  <c r="B4" i="2"/>
  <c r="G6" i="4" l="1"/>
</calcChain>
</file>

<file path=xl/sharedStrings.xml><?xml version="1.0" encoding="utf-8"?>
<sst xmlns="http://schemas.openxmlformats.org/spreadsheetml/2006/main" count="583" uniqueCount="172">
  <si>
    <t>Sr.No.</t>
  </si>
  <si>
    <t>Name of department</t>
  </si>
  <si>
    <t>Name of the activity</t>
  </si>
  <si>
    <t xml:space="preserve">Organising unit/ agency/ collaborating agency </t>
  </si>
  <si>
    <t>Name of the scheme</t>
  </si>
  <si>
    <t xml:space="preserve">Year of the activity </t>
  </si>
  <si>
    <t>Number of students participated in such activities</t>
  </si>
  <si>
    <t>Hour of Code</t>
  </si>
  <si>
    <t>Microssoft Student Partner(MSP)</t>
  </si>
  <si>
    <t>Coding and Gaming</t>
  </si>
  <si>
    <t>Social Awareness on Cleanliness &amp; Garbage Mgt</t>
  </si>
  <si>
    <t>AVCOE,Sangamner</t>
  </si>
  <si>
    <t>2015-16</t>
  </si>
  <si>
    <t>Swachhata Abhiyan</t>
  </si>
  <si>
    <t>Cleanliness &amp; Awareness Drive for various Areas in Sangamner under Swachhata Abhiyan</t>
  </si>
  <si>
    <t>AVCOE,Through Swachhata Abhiyan</t>
  </si>
  <si>
    <t xml:space="preserve">Create Awareness toward Society </t>
  </si>
  <si>
    <t xml:space="preserve">Aids affected child organization Swayamperit Samajik Vikas Sanstha Khandgoan </t>
  </si>
  <si>
    <t>Social Activity</t>
  </si>
  <si>
    <t>UMA (One Vilage One Family)</t>
  </si>
  <si>
    <t>Unnat Maharashtra Abhiyan(UMA)</t>
  </si>
  <si>
    <t>2016-17</t>
  </si>
  <si>
    <t>swaccha bharat abhiyan</t>
  </si>
  <si>
    <t>university of pune</t>
  </si>
  <si>
    <t>2017-18</t>
  </si>
  <si>
    <t>jal yuktashivar abhiyan</t>
  </si>
  <si>
    <t>Krishi ayuktalay ,mahararashtra, pune.</t>
  </si>
  <si>
    <t xml:space="preserve">Engineering students Meet Physical Challenge students &amp; Donation of sports kit </t>
  </si>
  <si>
    <t>Sangram Nivasi Deaf &amp; Dump Vidhyalaya Vellale Sangamner</t>
  </si>
  <si>
    <t>Social Awareness Program on Electrical Safety &amp; Conservation</t>
  </si>
  <si>
    <t xml:space="preserve">at village Chikhali sangamner </t>
  </si>
  <si>
    <t>Special project for blind and dumb students.</t>
  </si>
  <si>
    <t>IEEE-APS for Annual chapter support and special project for blind and dumb students.</t>
  </si>
  <si>
    <t>Department of E&amp;TC in association with IEEE-APS students branch chapter</t>
  </si>
  <si>
    <t>UMA (Annual Activities)</t>
  </si>
  <si>
    <t>Improving the Performance of Rural Water Supply and Sanitation Sector in Maharashtra</t>
  </si>
  <si>
    <t>UNICEF, IRAP, CTARA IIT Bombay and Rajarambapu Institute of Technology, Rajaramnagar</t>
  </si>
  <si>
    <t xml:space="preserve">Social Activity </t>
  </si>
  <si>
    <t>Social Activity-Visit,Donations to Deaf &amp; Dumb School at Akole</t>
  </si>
  <si>
    <t xml:space="preserve">2017-18 </t>
  </si>
  <si>
    <t>Social Activity-Nirmalaya Collection After Ganesh Visarjan</t>
  </si>
  <si>
    <t>Social Activity-Nirmalaya Collection after Ganesh Visarjan at Pravara Bank,Sangamner</t>
  </si>
  <si>
    <t>Social Activity- Cleanliness awareness Rally at Sangamner</t>
  </si>
  <si>
    <t xml:space="preserve">Swachh Survekshan 2018 </t>
  </si>
  <si>
    <t>Survey did on "Study of Garbage Vulnerable Points in Sangamner".</t>
  </si>
  <si>
    <t xml:space="preserve">Sangamner Muncipal Corporation,Sangamner </t>
  </si>
  <si>
    <t>Survey did on "Study of Garden's on-site compositing of waste in Sangamner City"</t>
  </si>
  <si>
    <t>2018-19</t>
  </si>
  <si>
    <t>Gandhi Global Solar Yatra Workshope</t>
  </si>
  <si>
    <t>Department Of Energy Science and Engineering, IIT Bombay, Powai,Mumbai, India</t>
  </si>
  <si>
    <t>Analysis of Infrasturcture for Energized Irrigation</t>
  </si>
  <si>
    <t>CTARA IIT BOMBAY and MIT Aurangabad</t>
  </si>
  <si>
    <t>2019-20</t>
  </si>
  <si>
    <t>Techno- Economic Assesment of Micro, Small and Medium Enterprises</t>
  </si>
  <si>
    <t>CTARA IIT BOMBAY and DTE Maharashtra</t>
  </si>
  <si>
    <t>Tree Plantation activity</t>
  </si>
  <si>
    <t xml:space="preserve">Activity:Tree Plantation  2019 </t>
  </si>
  <si>
    <t xml:space="preserve">2019-20 </t>
  </si>
  <si>
    <t>Covid-19 Awareness Program</t>
  </si>
  <si>
    <t>Covid-19 Awareness Program and home made Mask distribution neddy people.</t>
  </si>
  <si>
    <t>Electronics engineering Dept, Amrutvahini College of Engineering, Sangamner</t>
  </si>
  <si>
    <t>3.4.3  Number of extension and outreached Programmes conducted by the institution through NSS/ NCC/ Red Cross/ YRC etc., ( including the programmes such as Swachh Bharat, AIDS awareness, Gender issues etc. and/or  those organised in collaboration with industry, community and NGOs during the last five years
 (15)  &amp; 3.4.4 Average percentage of students participating in extension activities at 3.4.3. above during last five years (15)</t>
  </si>
  <si>
    <t>Blood Donation for Kumbhmela, Nashik</t>
  </si>
  <si>
    <t xml:space="preserve"> Govermnet Hospital Nashik</t>
  </si>
  <si>
    <t>National Service scheme</t>
  </si>
  <si>
    <t>2015-2016</t>
  </si>
  <si>
    <t>Orientation Program</t>
  </si>
  <si>
    <t>AVOCE</t>
  </si>
  <si>
    <t>Village Survey</t>
  </si>
  <si>
    <t>Guest Lecture on Techno-social Issues</t>
  </si>
  <si>
    <t>Visit to Camp Village for setting up Camp and Planning</t>
  </si>
  <si>
    <t>Gram Swachhata Abhiyan</t>
  </si>
  <si>
    <t>Guest Lecture on Enterprenuership Development</t>
  </si>
  <si>
    <t>Blood Donation</t>
  </si>
  <si>
    <t xml:space="preserve">Arpan Blood Bank </t>
  </si>
  <si>
    <t>Water Management Workshop</t>
  </si>
  <si>
    <t>Orientation Program for newly enrolled volunteers.</t>
  </si>
  <si>
    <t>2016-2017</t>
  </si>
  <si>
    <t>Guest Lecture by Baba Kharat</t>
  </si>
  <si>
    <t>Tree Plantation and Seed Plantation</t>
  </si>
  <si>
    <t>Village Visit for Special Camp</t>
  </si>
  <si>
    <t>Special Camp inauguration with Swachha Bharat Abhiyan</t>
  </si>
  <si>
    <t>Water Canal construction</t>
  </si>
  <si>
    <t>Skits and Road Shows</t>
  </si>
  <si>
    <t>Guest Lecture on social awareness topics</t>
  </si>
  <si>
    <t>Villege Survey</t>
  </si>
  <si>
    <t>CCT Construction</t>
  </si>
  <si>
    <t>Tree Plantation at Camp Village</t>
  </si>
  <si>
    <t>Campus cleaning activity</t>
  </si>
  <si>
    <t>Tree Plantation at Adopted Village</t>
  </si>
  <si>
    <t>Blood Donation Camp</t>
  </si>
  <si>
    <t>Arpan Blood Bank &amp; Govermnet Hospital Nashik</t>
  </si>
  <si>
    <t>Tree Plantation at Amrutkuti (AVSSVS Sanstha’s Guest House)</t>
  </si>
  <si>
    <t>2017-2018</t>
  </si>
  <si>
    <t>Tree Plantation at Vadgaon Pan to Manchi Village (State Highway)</t>
  </si>
  <si>
    <t>Orientation Program for Volunteers</t>
  </si>
  <si>
    <t>Nirmalya Collection at Pravara River Bank after  Ganpati Festival</t>
  </si>
  <si>
    <t xml:space="preserve">Sangamner City Cleanliness Campaign </t>
  </si>
  <si>
    <t>Visit to Chikani Village</t>
  </si>
  <si>
    <t>Guest Lectures for NSS volunteers</t>
  </si>
  <si>
    <t>Swachha Bharat Activity</t>
  </si>
  <si>
    <t>Setting up Pits for Tree Plantation</t>
  </si>
  <si>
    <t>CCT construction</t>
  </si>
  <si>
    <t>Tree Plantation</t>
  </si>
  <si>
    <t>Social Issues awareness</t>
  </si>
  <si>
    <t>Swachha Bharat Abhiyan</t>
  </si>
  <si>
    <t xml:space="preserve">District level Workshop on Cashless Transactions </t>
  </si>
  <si>
    <t>International Yoga Day Celebration</t>
  </si>
  <si>
    <t>2018-2019</t>
  </si>
  <si>
    <t>Tree Plantation activity at College Campus</t>
  </si>
  <si>
    <t>Orientation program</t>
  </si>
  <si>
    <t>Guest Lecture</t>
  </si>
  <si>
    <t>Village Visit for Camp</t>
  </si>
  <si>
    <t>Preapring pits for tree plantaion</t>
  </si>
  <si>
    <t>Guest Lectures during Camp</t>
  </si>
  <si>
    <t>Campus Cleaning</t>
  </si>
  <si>
    <t>Hemoglobin checkup</t>
  </si>
  <si>
    <t>Tree Plantation at Chikani Village</t>
  </si>
  <si>
    <t>University Level Tobacco free Movement workshop to Program officers</t>
  </si>
  <si>
    <t>NA</t>
  </si>
  <si>
    <t xml:space="preserve">Tobacco free Society awareness and Pledge to NSS Volunteers &amp; all staff. </t>
  </si>
  <si>
    <t xml:space="preserve">Outreached Programe:DCB Bank's CSR Activity:Tree Plantation </t>
  </si>
  <si>
    <t>Contribution to Satyamev Jayate Water Cup Spardha at Kharshinde</t>
  </si>
  <si>
    <t>2019-2020</t>
  </si>
  <si>
    <t>International Yoga day Celebration</t>
  </si>
  <si>
    <t>Tree Plantation at Playground</t>
  </si>
  <si>
    <t>NSS Orientation Program to Volunteers</t>
  </si>
  <si>
    <t>Help to  Kolhapur/ Sangali flood affected peoples</t>
  </si>
  <si>
    <t>AIDS Awareness Program</t>
  </si>
  <si>
    <t>AVOCE &amp; Red Ribbon Club</t>
  </si>
  <si>
    <t>Special Camp Lectures</t>
  </si>
  <si>
    <t xml:space="preserve">Medical Checkup of Villagers </t>
  </si>
  <si>
    <t>HB and Blood group Checkup of School Students</t>
  </si>
  <si>
    <t>200 school Students</t>
  </si>
  <si>
    <t>Roadshows and skits</t>
  </si>
  <si>
    <t>HB Checkup Camp</t>
  </si>
  <si>
    <t xml:space="preserve">International Yoga Day Celebration </t>
  </si>
  <si>
    <t>Year</t>
  </si>
  <si>
    <t>15-16</t>
  </si>
  <si>
    <t>16-17</t>
  </si>
  <si>
    <t>17-18</t>
  </si>
  <si>
    <t>18-19</t>
  </si>
  <si>
    <t>19-20</t>
  </si>
  <si>
    <t xml:space="preserve">Number of extension and outreached Programmes </t>
  </si>
  <si>
    <t xml:space="preserve">Total number of Students participating in extension activities </t>
  </si>
  <si>
    <t>Grand Total</t>
  </si>
  <si>
    <t>Count of Number of students participated in such activities2</t>
  </si>
  <si>
    <t>Sum of Number of students participated in such activities2</t>
  </si>
  <si>
    <t>Row Labels</t>
  </si>
  <si>
    <t>(All)</t>
  </si>
  <si>
    <r>
      <t>Percentage per year</t>
    </r>
    <r>
      <rPr>
        <b/>
        <sz val="14"/>
        <color rgb="FF000000"/>
        <rFont val="Times New Roman"/>
        <family val="1"/>
      </rPr>
      <t xml:space="preserve"> = </t>
    </r>
  </si>
  <si>
    <t xml:space="preserve"> </t>
  </si>
  <si>
    <t>Total No of Student</t>
  </si>
  <si>
    <t>Avg. % for last five years</t>
  </si>
  <si>
    <t xml:space="preserve">NSS Foundation day  </t>
  </si>
  <si>
    <t>Mask Distribution and Survey of 10 Families</t>
  </si>
  <si>
    <t>AVCOE</t>
  </si>
  <si>
    <t>Tree Plantation at Chikani village</t>
  </si>
  <si>
    <t>Social lssues awareness</t>
  </si>
  <si>
    <t>Self Deciplined youth for our Nation</t>
  </si>
  <si>
    <t>ALL</t>
  </si>
  <si>
    <t>Formation of Soak pit for waste material</t>
  </si>
  <si>
    <t>Amrutvahini Embankment construction by NSS
Volunteers.</t>
  </si>
  <si>
    <t>Family Survey</t>
  </si>
  <si>
    <t>Blood group Checking, Measurement of Height &amp;Weight of
Students</t>
  </si>
  <si>
    <t>45 Staff Present Physically( More Than 1500 Students Perform Yoga at Home)</t>
  </si>
  <si>
    <t>New No. for pdf</t>
  </si>
  <si>
    <t>Number of extension and outreach Programmes conducted by the institution through NSS/ NCC/ Red Cross/ YRC etc., ( including the programmes such as Swachh Bharat, AIDS awareness, Gender issues etc. )and/or  those organised in collaboration with industry, community and NGOs during the last five years</t>
  </si>
  <si>
    <t>Average percentage of students participating in extension activities at 3.4.3. above during last five years</t>
  </si>
  <si>
    <t>Avg. % of Students participating in extension activities</t>
  </si>
  <si>
    <t>(07/12/2015)-2015-16</t>
  </si>
  <si>
    <t>(10/12/2015)-2015-16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</si>
</sst>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sz val="11"/>
      <name val="Calibri"/>
      <family val="2"/>
      <scheme val="minor"/>
    </font>
    <font>
      <b/>
      <sz val="12"/>
      <color rgb="FF00206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0" fillId="5" borderId="0" xfId="0" applyFont="1" applyFill="1" applyAlignment="1">
      <alignment horizontal="left" vertical="top" wrapText="1"/>
    </xf>
    <xf numFmtId="0" fontId="2" fillId="3" borderId="0" xfId="1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6" borderId="0" xfId="0" applyFont="1" applyFill="1" applyAlignment="1">
      <alignment horizontal="left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Summary343!$A$4</c:f>
              <c:strCache>
                <c:ptCount val="1"/>
                <c:pt idx="0">
                  <c:v>Number of extension and outreached Programmes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Summary343!$B$3:$F$3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Summary343!$B$4:$F$4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30</c:v>
                </c:pt>
                <c:pt idx="3">
                  <c:v>20</c:v>
                </c:pt>
                <c:pt idx="4">
                  <c:v>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1954560"/>
        <c:axId val="261994752"/>
      </c:barChart>
      <c:catAx>
        <c:axId val="2619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61994752"/>
        <c:crosses val="autoZero"/>
        <c:auto val="1"/>
        <c:lblAlgn val="ctr"/>
        <c:lblOffset val="100"/>
        <c:noMultiLvlLbl val="0"/>
      </c:catAx>
      <c:valAx>
        <c:axId val="261994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</a:t>
                </a:r>
              </a:p>
            </c:rich>
          </c:tx>
          <c:layout>
            <c:manualLayout>
              <c:xMode val="edge"/>
              <c:yMode val="edge"/>
              <c:x val="2.0378457059679767E-2"/>
              <c:y val="0.421763637495954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1954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Summary344!$A$4</c:f>
              <c:strCache>
                <c:ptCount val="1"/>
                <c:pt idx="0">
                  <c:v>Total number of Students participating in extension activities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Summary344!$B$3:$F$3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Summary344!$B$4:$F$4</c:f>
              <c:numCache>
                <c:formatCode>General</c:formatCode>
                <c:ptCount val="5"/>
                <c:pt idx="0">
                  <c:v>1496</c:v>
                </c:pt>
                <c:pt idx="1">
                  <c:v>1317</c:v>
                </c:pt>
                <c:pt idx="2">
                  <c:v>1793</c:v>
                </c:pt>
                <c:pt idx="3">
                  <c:v>3312</c:v>
                </c:pt>
                <c:pt idx="4">
                  <c:v>2914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2154112"/>
        <c:axId val="262190208"/>
      </c:barChart>
      <c:catAx>
        <c:axId val="26215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62190208"/>
        <c:crosses val="autoZero"/>
        <c:auto val="1"/>
        <c:lblAlgn val="ctr"/>
        <c:lblOffset val="100"/>
        <c:noMultiLvlLbl val="0"/>
      </c:catAx>
      <c:valAx>
        <c:axId val="262190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students</a:t>
                </a:r>
              </a:p>
            </c:rich>
          </c:tx>
          <c:layout>
            <c:manualLayout>
              <c:xMode val="edge"/>
              <c:yMode val="edge"/>
              <c:x val="1.7467248908296942E-2"/>
              <c:y val="0.239880680443954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2154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588061332227"/>
          <c:y val="0.29247978149072829"/>
          <c:w val="0.80928829193215424"/>
          <c:h val="0.4355504342444999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Summary344!$A$6</c:f>
              <c:strCache>
                <c:ptCount val="1"/>
                <c:pt idx="0">
                  <c:v>Avg. % of Students participating in extension activities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28000">
                      <a:schemeClr val="accent6">
                        <a:lumMod val="75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Summary344!$B$3:$G$3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Avg. % for last five years</c:v>
                </c:pt>
              </c:strCache>
            </c:strRef>
          </c:cat>
          <c:val>
            <c:numRef>
              <c:f>Summary344!$B$6:$G$6</c:f>
              <c:numCache>
                <c:formatCode>0.00</c:formatCode>
                <c:ptCount val="6"/>
                <c:pt idx="0">
                  <c:v>39.618644067796609</c:v>
                </c:pt>
                <c:pt idx="1">
                  <c:v>37.703979387346124</c:v>
                </c:pt>
                <c:pt idx="2">
                  <c:v>51.880787037037038</c:v>
                </c:pt>
                <c:pt idx="3">
                  <c:v>95.916594265855778</c:v>
                </c:pt>
                <c:pt idx="4">
                  <c:v>91.005621486570888</c:v>
                </c:pt>
                <c:pt idx="5">
                  <c:v>63.225125248921287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2945408"/>
        <c:axId val="262947200"/>
      </c:barChart>
      <c:catAx>
        <c:axId val="262945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62947200"/>
        <c:crosses val="autoZero"/>
        <c:auto val="1"/>
        <c:lblAlgn val="ctr"/>
        <c:lblOffset val="100"/>
        <c:noMultiLvlLbl val="0"/>
      </c:catAx>
      <c:valAx>
        <c:axId val="262947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6631158455392811E-3"/>
              <c:y val="0.455700925947306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62945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[343&amp;344.xlsx]pivot table!PivotTable7</c:name>
    <c:fmtId val="1"/>
  </c:pivotSource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number of Students participating in extension activities 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/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table'!$B$18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'pivot table'!$A$19:$A$24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'pivot table'!$B$19:$B$24</c:f>
              <c:numCache>
                <c:formatCode>General</c:formatCode>
                <c:ptCount val="5"/>
                <c:pt idx="0">
                  <c:v>1596</c:v>
                </c:pt>
                <c:pt idx="1">
                  <c:v>1217</c:v>
                </c:pt>
                <c:pt idx="2">
                  <c:v>2844</c:v>
                </c:pt>
                <c:pt idx="3">
                  <c:v>3762</c:v>
                </c:pt>
                <c:pt idx="4">
                  <c:v>4842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2455680"/>
        <c:axId val="262458368"/>
      </c:barChart>
      <c:catAx>
        <c:axId val="26245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262458368"/>
        <c:crosses val="autoZero"/>
        <c:auto val="1"/>
        <c:lblAlgn val="ctr"/>
        <c:lblOffset val="100"/>
        <c:noMultiLvlLbl val="0"/>
      </c:catAx>
      <c:valAx>
        <c:axId val="26245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2455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[343&amp;344.xlsx]pivot table!PivotTable6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table'!$B$5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'pivot table'!$A$6:$A$11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'pivot table'!$B$6:$B$11</c:f>
              <c:numCache>
                <c:formatCode>General</c:formatCode>
                <c:ptCount val="5"/>
                <c:pt idx="0">
                  <c:v>16</c:v>
                </c:pt>
                <c:pt idx="1">
                  <c:v>15</c:v>
                </c:pt>
                <c:pt idx="2">
                  <c:v>33</c:v>
                </c:pt>
                <c:pt idx="3">
                  <c:v>20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470656"/>
        <c:axId val="262750976"/>
      </c:barChart>
      <c:catAx>
        <c:axId val="26247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62750976"/>
        <c:crosses val="autoZero"/>
        <c:auto val="1"/>
        <c:lblAlgn val="ctr"/>
        <c:lblOffset val="100"/>
        <c:noMultiLvlLbl val="0"/>
      </c:catAx>
      <c:valAx>
        <c:axId val="26275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247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1</xdr:row>
      <xdr:rowOff>44450</xdr:rowOff>
    </xdr:from>
    <xdr:to>
      <xdr:col>14</xdr:col>
      <xdr:colOff>6350</xdr:colOff>
      <xdr:row>6</xdr:row>
      <xdr:rowOff>69849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7</xdr:row>
      <xdr:rowOff>66674</xdr:rowOff>
    </xdr:from>
    <xdr:to>
      <xdr:col>15</xdr:col>
      <xdr:colOff>355600</xdr:colOff>
      <xdr:row>18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1352550</xdr:colOff>
      <xdr:row>20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4775"/>
          <a:ext cx="13525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2428875</xdr:colOff>
      <xdr:row>7</xdr:row>
      <xdr:rowOff>114300</xdr:rowOff>
    </xdr:from>
    <xdr:to>
      <xdr:col>8</xdr:col>
      <xdr:colOff>247650</xdr:colOff>
      <xdr:row>19</xdr:row>
      <xdr:rowOff>196850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16</xdr:row>
      <xdr:rowOff>114300</xdr:rowOff>
    </xdr:from>
    <xdr:to>
      <xdr:col>12</xdr:col>
      <xdr:colOff>190500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2</xdr:row>
      <xdr:rowOff>152400</xdr:rowOff>
    </xdr:from>
    <xdr:to>
      <xdr:col>10</xdr:col>
      <xdr:colOff>600075</xdr:colOff>
      <xdr:row>15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orkshop" refreshedDate="44251.536897453705" createdVersion="4" refreshedVersion="4" minRefreshableVersion="3" recordCount="110">
  <cacheSource type="worksheet">
    <worksheetSource ref="B1:I107" sheet="343&amp;344"/>
  </cacheSource>
  <cacheFields count="9">
    <cacheField name="Sr.No." numFmtId="0">
      <sharedItems containsString="0" containsBlank="1" containsNumber="1" containsInteger="1" minValue="1" maxValue="107"/>
    </cacheField>
    <cacheField name="Name of department" numFmtId="0">
      <sharedItems count="8">
        <s v="Computer Engineering"/>
        <s v="MBA"/>
        <s v="NSS"/>
        <s v="Electrical Engineering"/>
        <s v="Mechanical"/>
        <s v="Civil"/>
        <s v="ETC"/>
        <s v="elex"/>
      </sharedItems>
    </cacheField>
    <cacheField name="Name of the activity" numFmtId="0">
      <sharedItems count="88">
        <s v="Hour of Code"/>
        <s v="Social Awareness on Cleanliness &amp; Garbage Mgt"/>
        <s v="Swachhata Abhiyan"/>
        <s v="Blood Donation for Kumbhmela, Nashik"/>
        <s v="Orientation Program"/>
        <s v="Village Survey"/>
        <s v="Guest Lecture on Techno-social Issues"/>
        <s v="Visit to Camp Village for setting up Camp and Planning"/>
        <s v="Gram Swachhata Abhiyan"/>
        <s v="Guest Lecture on Enterprenuership Development"/>
        <s v="Blood Donation"/>
        <s v="Water Management Workshop"/>
        <s v="Create Awareness toward Society "/>
        <s v="Social Activity"/>
        <s v="Orientation Program for newly enrolled volunteers."/>
        <s v="Guest Lecture by Baba Kharat"/>
        <s v="Tree Plantation and Seed Plantation"/>
        <s v="Village Visit for Special Camp"/>
        <s v="Special Camp inauguration with Swachha Bharat Abhiyan"/>
        <s v="Water Canal construction"/>
        <s v="Skits and Road Shows"/>
        <s v="Guest Lecture on social awareness topics"/>
        <s v="Villege Survey"/>
        <s v="CCT Construction"/>
        <s v="Tree Plantation at Camp Village"/>
        <s v="Campus cleaning activity"/>
        <s v="Tree Plantation at Adopted Village"/>
        <s v="Blood Donation Camp"/>
        <s v="swaccha bharat abhiyan"/>
        <s v="jal yuktashivar abhiyan"/>
        <s v="Engineering students Meet Physical Challenge students &amp; Donation of sports kit "/>
        <s v="Social Awareness Program on Electrical Safety &amp; Conservation"/>
        <s v="Special project for blind and dumb students."/>
        <s v="Social Activity "/>
        <s v="Social Activity-Nirmalaya Collection After Ganesh Visarjan"/>
        <s v="Social Activity- Cleanliness awareness Rally at Sangamner"/>
        <s v="Swachh Survekshan 2018 "/>
        <s v="Tree Plantation at Amrutkuti (AVSSVS Sanstha’s Guest House)"/>
        <s v="Tree Plantation at Vadgaon Pan to Manchi Village (State Highway)"/>
        <s v="Orientation Program for Volunteers"/>
        <s v="Nirmalya Collection at Pravara River Bank after  Ganpati Festival"/>
        <s v="Sangamner City Cleanliness Campaign "/>
        <s v="Visit to Chikani Village"/>
        <s v="Guest Lectures for NSS volunteers"/>
        <s v="Swachha Bharat Activity"/>
        <s v="Setting up Pits for Tree Plantation"/>
        <s v="Tree Plantation"/>
        <s v="Social Issues awareness"/>
        <s v="Swachha Bharat Abhiyan"/>
        <s v="Tree Plantation and watering the plants"/>
        <s v="HB Checkup of Girls Students "/>
        <s v="Guest Lecture on Importance of Blood and Need of Donation"/>
        <s v="District level Workshop on Cashless Transactions "/>
        <s v="Gandhi Global Solar Yatra Workshope"/>
        <s v="International Yoga Day Celebration"/>
        <s v="Tree Plantation activity at College Campus"/>
        <s v="Guest Lecture"/>
        <s v="Village Visit for Camp"/>
        <s v="Preapring pits for tree plantaion"/>
        <s v="Road Show and Skits on Awareness."/>
        <s v="Guest Lectures during Camp"/>
        <s v="Campus Cleaning"/>
        <s v="Hemoglobin checkup"/>
        <s v="Tree Plantation at Chikani Village"/>
        <s v="University Level Tobacco free Movement workshop to Program officers"/>
        <s v="Tobacco free Society awareness and Pledge to NSS Volunteers &amp; all staff. "/>
        <s v="Analysis of Infrasturcture for Energized Irrigation"/>
        <s v="Techno- Economic Assesment of Micro, Small and Medium Enterprises"/>
        <s v="Tree Plantation activity"/>
        <s v="Covid-19 Awareness Program"/>
        <s v="Contribution to Satyamev Jayate Water Cup Spardha at Kharshinde"/>
        <s v="Tree Plantation at Playground"/>
        <s v="Tree Plantaion at Velhale Villege"/>
        <s v="NSS Orientation Program to Volunteers"/>
        <s v="Help to  Kolhapur/ Sangali flood affected peoples"/>
        <s v="NSS Day Function "/>
        <s v="AIDS Awareness Program"/>
        <s v="Special Camp Lectures"/>
        <s v="Canal Preparation"/>
        <s v="Medical Checkup of Villagers "/>
        <s v="HB and Blood group Checkup of School Students"/>
        <s v="Roadshows and skits"/>
        <s v="HB Checkup Camp"/>
        <s v="Online Quiz on &quot;Awareness of COVID-19&quot;"/>
        <s v="Mask Preparation and Distribution"/>
        <s v="Webinar for NSS students"/>
        <s v="1000 Mask Donation"/>
        <s v="International Yoga Day Celebration "/>
      </sharedItems>
    </cacheField>
    <cacheField name="Organising unit/ agency/ collaborating agency " numFmtId="0">
      <sharedItems/>
    </cacheField>
    <cacheField name="Name of the scheme" numFmtId="0">
      <sharedItems/>
    </cacheField>
    <cacheField name="Year of the activity " numFmtId="0">
      <sharedItems containsMixedTypes="1" containsNumber="1" containsInteger="1" minValue="2016" maxValue="2019"/>
    </cacheField>
    <cacheField name="Year of the activity 2" numFmtId="0">
      <sharedItems count="5">
        <s v="2015-16"/>
        <s v="2016-17"/>
        <s v="2017-18"/>
        <s v="2018-19"/>
        <s v="2019-20"/>
      </sharedItems>
    </cacheField>
    <cacheField name="Number of students participated in such activities" numFmtId="0">
      <sharedItems containsMixedTypes="1" containsNumber="1" containsInteger="1" minValue="1" maxValue="1500"/>
    </cacheField>
    <cacheField name="Number of students participated in such activities2" numFmtId="0">
      <sharedItems containsMixedTypes="1" containsNumber="1" containsInteger="1" minValue="0" maxValue="1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n v="1"/>
    <x v="0"/>
    <x v="0"/>
    <s v="Microssoft Student Partner(MSP)"/>
    <s v="Coding and Gaming"/>
    <s v="(07/12/2015)-2015-16"/>
    <x v="0"/>
    <n v="60"/>
    <n v="60"/>
  </r>
  <r>
    <n v="2"/>
    <x v="0"/>
    <x v="0"/>
    <s v="Microssoft Student Partner(MSP)"/>
    <s v="Coding and Gaming"/>
    <s v="(10/12/2015)-2015-16"/>
    <x v="0"/>
    <n v="120"/>
    <n v="120"/>
  </r>
  <r>
    <n v="3"/>
    <x v="0"/>
    <x v="0"/>
    <s v="Microssoft Student Partner(MSP)"/>
    <s v="Coding and Gaming"/>
    <s v="(10/12/2015)-2015-16"/>
    <x v="0"/>
    <n v="70"/>
    <n v="70"/>
  </r>
  <r>
    <n v="4"/>
    <x v="1"/>
    <x v="1"/>
    <s v="Social Awareness on Cleanliness &amp; Garbage Mgt"/>
    <s v="AVCOE,Sangamner"/>
    <s v="2015-16"/>
    <x v="0"/>
    <n v="10"/>
    <n v="10"/>
  </r>
  <r>
    <n v="5"/>
    <x v="1"/>
    <x v="2"/>
    <s v="Cleanliness &amp; Awareness Drive for various Areas in Sangamner under Swachhata Abhiyan"/>
    <s v="AVCOE,Through Swachhata Abhiyan"/>
    <s v="2015-16"/>
    <x v="0"/>
    <n v="61"/>
    <n v="61"/>
  </r>
  <r>
    <n v="6"/>
    <x v="2"/>
    <x v="3"/>
    <s v=" Govermnet Hospital Nashik"/>
    <s v="National Service scheme"/>
    <s v="2015-2016"/>
    <x v="0"/>
    <n v="341"/>
    <n v="341"/>
  </r>
  <r>
    <n v="7"/>
    <x v="2"/>
    <x v="4"/>
    <s v="AVOCE"/>
    <s v="National Service scheme"/>
    <s v="2015-2016"/>
    <x v="0"/>
    <n v="100"/>
    <n v="100"/>
  </r>
  <r>
    <n v="8"/>
    <x v="2"/>
    <x v="5"/>
    <s v="AVOCE"/>
    <s v="National Service scheme"/>
    <s v="2015-2016"/>
    <x v="0"/>
    <n v="15"/>
    <n v="15"/>
  </r>
  <r>
    <n v="9"/>
    <x v="2"/>
    <x v="6"/>
    <s v="AVOCE"/>
    <s v="National Service scheme"/>
    <s v="2015-2016"/>
    <x v="0"/>
    <n v="100"/>
    <n v="100"/>
  </r>
  <r>
    <n v="10"/>
    <x v="2"/>
    <x v="7"/>
    <s v="AVOCE"/>
    <s v="National Service scheme"/>
    <s v="2015-2016"/>
    <x v="0"/>
    <n v="25"/>
    <n v="25"/>
  </r>
  <r>
    <n v="11"/>
    <x v="2"/>
    <x v="8"/>
    <s v="AVOCE"/>
    <s v="National Service scheme"/>
    <s v="2015-2016"/>
    <x v="0"/>
    <n v="50"/>
    <n v="50"/>
  </r>
  <r>
    <n v="12"/>
    <x v="2"/>
    <x v="5"/>
    <s v="AVOCE"/>
    <s v="National Service scheme"/>
    <s v="2015-2016"/>
    <x v="0"/>
    <n v="50"/>
    <n v="50"/>
  </r>
  <r>
    <n v="13"/>
    <x v="2"/>
    <x v="9"/>
    <s v="AVOCE"/>
    <s v="National Service scheme"/>
    <s v="2015-2016"/>
    <x v="0"/>
    <n v="50"/>
    <n v="50"/>
  </r>
  <r>
    <n v="14"/>
    <x v="2"/>
    <x v="10"/>
    <s v="Arpan Blood Bank "/>
    <s v="National Service scheme"/>
    <s v="2015-2016"/>
    <x v="0"/>
    <n v="350"/>
    <n v="350"/>
  </r>
  <r>
    <n v="15"/>
    <x v="2"/>
    <x v="11"/>
    <s v="AVOCE"/>
    <s v="National Service scheme"/>
    <s v="2015-2016"/>
    <x v="0"/>
    <n v="94"/>
    <n v="94"/>
  </r>
  <r>
    <n v="16"/>
    <x v="3"/>
    <x v="12"/>
    <s v="Aids affected child organization Swayamperit Samajik Vikas Sanstha Khandgoan "/>
    <s v="Social Activity"/>
    <n v="2016"/>
    <x v="0"/>
    <n v="100"/>
    <n v="100"/>
  </r>
  <r>
    <n v="17"/>
    <x v="4"/>
    <x v="13"/>
    <s v="UMA (One Vilage One Family)"/>
    <s v="Unnat Maharashtra Abhiyan(UMA)"/>
    <s v="2016-17"/>
    <x v="1"/>
    <n v="1"/>
    <n v="1"/>
  </r>
  <r>
    <n v="18"/>
    <x v="2"/>
    <x v="14"/>
    <s v="AVOCE"/>
    <s v="National Service scheme"/>
    <s v="2016-2017"/>
    <x v="1"/>
    <n v="100"/>
    <n v="100"/>
  </r>
  <r>
    <n v="19"/>
    <x v="2"/>
    <x v="15"/>
    <s v="AVOCE"/>
    <s v="National Service scheme"/>
    <s v="2016-2017"/>
    <x v="1"/>
    <n v="100"/>
    <n v="100"/>
  </r>
  <r>
    <n v="20"/>
    <x v="2"/>
    <x v="16"/>
    <s v="AVOCE"/>
    <s v="National Service scheme"/>
    <s v="2016-2017"/>
    <x v="1"/>
    <n v="150"/>
    <n v="150"/>
  </r>
  <r>
    <n v="21"/>
    <x v="2"/>
    <x v="17"/>
    <s v="AVOCE"/>
    <s v="National Service scheme"/>
    <s v="2016-2017"/>
    <x v="1"/>
    <n v="25"/>
    <n v="25"/>
  </r>
  <r>
    <n v="22"/>
    <x v="2"/>
    <x v="18"/>
    <s v="AVOCE"/>
    <s v="National Service scheme"/>
    <s v="2016-2017"/>
    <x v="1"/>
    <n v="25"/>
    <n v="25"/>
  </r>
  <r>
    <n v="23"/>
    <x v="2"/>
    <x v="19"/>
    <s v="AVOCE"/>
    <s v="National Service scheme"/>
    <s v="2016-2017"/>
    <x v="1"/>
    <n v="50"/>
    <n v="50"/>
  </r>
  <r>
    <n v="24"/>
    <x v="2"/>
    <x v="20"/>
    <s v="AVOCE"/>
    <s v="National Service scheme"/>
    <s v="2016-2017"/>
    <x v="1"/>
    <n v="50"/>
    <n v="50"/>
  </r>
  <r>
    <n v="25"/>
    <x v="2"/>
    <x v="21"/>
    <s v="AVOCE"/>
    <s v="National Service scheme"/>
    <s v="2016-2017"/>
    <x v="1"/>
    <n v="50"/>
    <n v="50"/>
  </r>
  <r>
    <n v="26"/>
    <x v="2"/>
    <x v="22"/>
    <s v="AVOCE"/>
    <s v="National Service scheme"/>
    <s v="2016-2017"/>
    <x v="1"/>
    <n v="50"/>
    <n v="50"/>
  </r>
  <r>
    <n v="27"/>
    <x v="2"/>
    <x v="23"/>
    <s v="AVOCE"/>
    <s v="National Service scheme"/>
    <s v="2016-2017"/>
    <x v="1"/>
    <n v="50"/>
    <n v="50"/>
  </r>
  <r>
    <n v="28"/>
    <x v="2"/>
    <x v="24"/>
    <s v="AVOCE"/>
    <s v="National Service scheme"/>
    <s v="2016-2017"/>
    <x v="1"/>
    <n v="50"/>
    <n v="50"/>
  </r>
  <r>
    <n v="29"/>
    <x v="2"/>
    <x v="25"/>
    <s v="AVOCE"/>
    <s v="National Service scheme"/>
    <s v="2016-2017"/>
    <x v="1"/>
    <n v="120"/>
    <n v="120"/>
  </r>
  <r>
    <n v="30"/>
    <x v="2"/>
    <x v="26"/>
    <s v="AVOCE"/>
    <s v="National Service scheme"/>
    <s v="2016-2017"/>
    <x v="1"/>
    <n v="50"/>
    <n v="50"/>
  </r>
  <r>
    <n v="31"/>
    <x v="2"/>
    <x v="27"/>
    <s v="Arpan Blood Bank &amp; Govermnet Hospital Nashik"/>
    <s v="National Service scheme"/>
    <s v="2016-2017"/>
    <x v="1"/>
    <n v="346"/>
    <n v="346"/>
  </r>
  <r>
    <n v="32"/>
    <x v="5"/>
    <x v="28"/>
    <s v="university of pune"/>
    <s v="swaccha bharat abhiyan"/>
    <s v="2017-18"/>
    <x v="2"/>
    <n v="4"/>
    <n v="4"/>
  </r>
  <r>
    <n v="33"/>
    <x v="5"/>
    <x v="28"/>
    <s v="university of pune"/>
    <s v="swaccha bharat abhiyan"/>
    <s v="2017-18"/>
    <x v="2"/>
    <n v="4"/>
    <n v="4"/>
  </r>
  <r>
    <n v="34"/>
    <x v="5"/>
    <x v="28"/>
    <s v="university of pune"/>
    <s v="swaccha bharat abhiyan"/>
    <s v="2017-18"/>
    <x v="2"/>
    <n v="4"/>
    <n v="4"/>
  </r>
  <r>
    <n v="35"/>
    <x v="5"/>
    <x v="29"/>
    <s v="Krishi ayuktalay ,mahararashtra, pune."/>
    <s v="jal yuktashivar abhiyan"/>
    <s v="2017-18"/>
    <x v="2"/>
    <n v="4"/>
    <n v="4"/>
  </r>
  <r>
    <n v="36"/>
    <x v="3"/>
    <x v="30"/>
    <s v="Sangram Nivasi Deaf &amp; Dump Vidhyalaya Vellale Sangamner"/>
    <s v="Social Activity"/>
    <n v="2017"/>
    <x v="2"/>
    <n v="90"/>
    <n v="90"/>
  </r>
  <r>
    <n v="37"/>
    <x v="3"/>
    <x v="31"/>
    <s v="at village Chikhali sangamner "/>
    <s v="Social Activity"/>
    <n v="2017"/>
    <x v="2"/>
    <n v="35"/>
    <n v="35"/>
  </r>
  <r>
    <n v="38"/>
    <x v="6"/>
    <x v="32"/>
    <s v="IEEE-APS for Annual chapter support and special project for blind and dumb students."/>
    <s v="Department of E&amp;TC in association with IEEE-APS students branch chapter"/>
    <s v="2017-18"/>
    <x v="2"/>
    <n v="10"/>
    <n v="10"/>
  </r>
  <r>
    <n v="39"/>
    <x v="4"/>
    <x v="13"/>
    <s v="UMA (Annual Activities)"/>
    <s v="Unnat Maharashtra Abhiyan(UMA)"/>
    <s v="2017-18"/>
    <x v="2"/>
    <n v="92"/>
    <n v="92"/>
  </r>
  <r>
    <n v="40"/>
    <x v="4"/>
    <x v="13"/>
    <s v="Improving the Performance of Rural Water Supply and Sanitation Sector in Maharashtra"/>
    <s v="UNICEF, IRAP, CTARA IIT Bombay and Rajarambapu Institute of Technology, Rajaramnagar"/>
    <s v="2017-18"/>
    <x v="2"/>
    <n v="2"/>
    <n v="2"/>
  </r>
  <r>
    <n v="41"/>
    <x v="1"/>
    <x v="33"/>
    <s v="Social Activity-Visit,Donations to Deaf &amp; Dumb School at Akole"/>
    <s v="AVCOE,Sangamner"/>
    <s v="2017-18 "/>
    <x v="2"/>
    <n v="45"/>
    <n v="45"/>
  </r>
  <r>
    <n v="42"/>
    <x v="1"/>
    <x v="34"/>
    <s v="Social Activity-Nirmalaya Collection after Ganesh Visarjan at Pravara Bank,Sangamner"/>
    <s v="AVCOE,Sangamner"/>
    <s v="2017-18"/>
    <x v="2"/>
    <n v="4"/>
    <n v="4"/>
  </r>
  <r>
    <n v="43"/>
    <x v="1"/>
    <x v="35"/>
    <s v="Social Activity- Cleanliness awareness Rally at Sangamner"/>
    <s v="AVCOE,Sangamner"/>
    <s v="2017-18"/>
    <x v="2"/>
    <n v="60"/>
    <n v="60"/>
  </r>
  <r>
    <n v="44"/>
    <x v="1"/>
    <x v="36"/>
    <s v="Survey did on &quot;Study of Garbage Vulnerable Points in Sangamner&quot;."/>
    <s v="Sangamner Muncipal Corporation,Sangamner "/>
    <s v="2017-18"/>
    <x v="2"/>
    <n v="3"/>
    <n v="3"/>
  </r>
  <r>
    <n v="45"/>
    <x v="1"/>
    <x v="36"/>
    <s v="Survey did on &quot;Study of Garden's on-site compositing of waste in Sangamner City&quot;"/>
    <s v="Sangamner Muncipal Corporation,Sangamner "/>
    <s v="2017-18"/>
    <x v="2"/>
    <n v="3"/>
    <n v="3"/>
  </r>
  <r>
    <n v="46"/>
    <x v="2"/>
    <x v="37"/>
    <s v="AVOCE"/>
    <s v="National Service scheme"/>
    <s v="2017-2018"/>
    <x v="2"/>
    <n v="78"/>
    <n v="78"/>
  </r>
  <r>
    <n v="47"/>
    <x v="2"/>
    <x v="38"/>
    <s v="AVOCE"/>
    <s v="National Service scheme"/>
    <s v="2017-2018"/>
    <x v="2"/>
    <n v="100"/>
    <n v="100"/>
  </r>
  <r>
    <n v="48"/>
    <x v="2"/>
    <x v="39"/>
    <s v="AVOCE"/>
    <s v="National Service scheme"/>
    <s v="2017-2018"/>
    <x v="2"/>
    <n v="110"/>
    <n v="110"/>
  </r>
  <r>
    <n v="49"/>
    <x v="2"/>
    <x v="40"/>
    <s v="AVOCE"/>
    <s v="National Service scheme"/>
    <s v="2017-2018"/>
    <x v="2"/>
    <n v="100"/>
    <n v="100"/>
  </r>
  <r>
    <n v="50"/>
    <x v="2"/>
    <x v="41"/>
    <s v="AVOCE"/>
    <s v="National Service scheme"/>
    <s v="2017-2018"/>
    <x v="2"/>
    <n v="360"/>
    <n v="360"/>
  </r>
  <r>
    <n v="51"/>
    <x v="2"/>
    <x v="42"/>
    <s v="AVOCE"/>
    <s v="National Service scheme"/>
    <s v="2017-2018"/>
    <x v="2"/>
    <n v="50"/>
    <n v="50"/>
  </r>
  <r>
    <m/>
    <x v="2"/>
    <x v="5"/>
    <s v="AVOCE"/>
    <s v="National Service scheme"/>
    <s v="2017-2018"/>
    <x v="2"/>
    <n v="50"/>
    <n v="50"/>
  </r>
  <r>
    <n v="52"/>
    <x v="2"/>
    <x v="43"/>
    <s v="AVOCE"/>
    <s v="National Service scheme"/>
    <s v="2017-2018"/>
    <x v="2"/>
    <n v="50"/>
    <n v="50"/>
  </r>
  <r>
    <n v="53"/>
    <x v="2"/>
    <x v="44"/>
    <s v="AVOCE"/>
    <s v="National Service scheme"/>
    <s v="2017-2018"/>
    <x v="2"/>
    <n v="50"/>
    <n v="50"/>
  </r>
  <r>
    <m/>
    <x v="2"/>
    <x v="45"/>
    <s v="AVOCE"/>
    <s v="National Service scheme"/>
    <s v="2017-2018"/>
    <x v="2"/>
    <n v="50"/>
    <n v="50"/>
  </r>
  <r>
    <n v="54"/>
    <x v="2"/>
    <x v="23"/>
    <s v="AVOCE"/>
    <s v="National Service scheme"/>
    <s v="2017-2018"/>
    <x v="2"/>
    <n v="50"/>
    <n v="50"/>
  </r>
  <r>
    <n v="55"/>
    <x v="2"/>
    <x v="46"/>
    <s v="AVOCE"/>
    <s v="National Service scheme"/>
    <s v="2017-2018"/>
    <x v="2"/>
    <n v="50"/>
    <n v="50"/>
  </r>
  <r>
    <n v="55"/>
    <x v="2"/>
    <x v="47"/>
    <s v="AVOCE"/>
    <s v="National Service scheme"/>
    <s v="2017-2018"/>
    <x v="2"/>
    <n v="50"/>
    <n v="50"/>
  </r>
  <r>
    <n v="56"/>
    <x v="2"/>
    <x v="48"/>
    <s v="AVOCE"/>
    <s v="National Service scheme"/>
    <s v="2017-2018"/>
    <x v="2"/>
    <n v="120"/>
    <n v="120"/>
  </r>
  <r>
    <n v="57"/>
    <x v="2"/>
    <x v="49"/>
    <s v="AVOCE"/>
    <s v="National Service scheme"/>
    <s v="2017-2018"/>
    <x v="2"/>
    <n v="50"/>
    <n v="50"/>
  </r>
  <r>
    <m/>
    <x v="2"/>
    <x v="50"/>
    <s v="Arpan Blood Bank &amp; Govermnet Hospital Nashik"/>
    <s v="National Service scheme"/>
    <s v="2017-2018"/>
    <x v="2"/>
    <n v="625"/>
    <n v="625"/>
  </r>
  <r>
    <n v="59"/>
    <x v="2"/>
    <x v="51"/>
    <s v="AVOCE"/>
    <s v="National Service scheme"/>
    <s v="2017-2018"/>
    <x v="2"/>
    <n v="132"/>
    <n v="132"/>
  </r>
  <r>
    <n v="60"/>
    <x v="2"/>
    <x v="27"/>
    <s v="Arpan Blood Bank &amp; Govermnet Hospital Nashik"/>
    <s v="National Service scheme"/>
    <s v="2017-2018"/>
    <x v="2"/>
    <n v="309"/>
    <n v="309"/>
  </r>
  <r>
    <n v="61"/>
    <x v="2"/>
    <x v="52"/>
    <s v="AVOCE"/>
    <s v="National Service scheme"/>
    <s v="2017-2018"/>
    <x v="2"/>
    <n v="100"/>
    <n v="100"/>
  </r>
  <r>
    <n v="62"/>
    <x v="4"/>
    <x v="13"/>
    <s v="UMA (Annual Activities)"/>
    <s v="Unnat Maharashtra Abhiyan(UMA)"/>
    <s v="2018-19"/>
    <x v="3"/>
    <n v="6"/>
    <n v="6"/>
  </r>
  <r>
    <n v="63"/>
    <x v="1"/>
    <x v="1"/>
    <s v="Social Awareness on Cleanliness &amp; Garbage Mgt"/>
    <s v="AVCOE,Sangamner"/>
    <s v="2018-19"/>
    <x v="3"/>
    <n v="12"/>
    <n v="12"/>
  </r>
  <r>
    <n v="64"/>
    <x v="3"/>
    <x v="53"/>
    <s v="Department Of Energy Science and Engineering, IIT Bombay, Powai,Mumbai, India"/>
    <s v="Social Activity"/>
    <n v="2019"/>
    <x v="3"/>
    <n v="875"/>
    <n v="875"/>
  </r>
  <r>
    <n v="65"/>
    <x v="2"/>
    <x v="54"/>
    <s v="AVOCE"/>
    <s v="National Service scheme"/>
    <s v="2018-2019"/>
    <x v="3"/>
    <n v="940"/>
    <n v="940"/>
  </r>
  <r>
    <n v="66"/>
    <x v="2"/>
    <x v="55"/>
    <s v="AVOCE"/>
    <s v="National Service scheme"/>
    <s v="2018-2019"/>
    <x v="3"/>
    <n v="100"/>
    <n v="100"/>
  </r>
  <r>
    <n v="67"/>
    <x v="2"/>
    <x v="4"/>
    <s v="AVOCE"/>
    <s v="National Service scheme"/>
    <s v="2018-2019"/>
    <x v="3"/>
    <n v="105"/>
    <n v="105"/>
  </r>
  <r>
    <n v="68"/>
    <x v="2"/>
    <x v="56"/>
    <s v="AVOCE"/>
    <s v="National Service scheme"/>
    <s v="2018-2019"/>
    <x v="3"/>
    <n v="105"/>
    <n v="105"/>
  </r>
  <r>
    <n v="69"/>
    <x v="2"/>
    <x v="57"/>
    <s v="AVOCE"/>
    <s v="National Service scheme"/>
    <s v="2018-2019"/>
    <x v="3"/>
    <n v="50"/>
    <n v="50"/>
  </r>
  <r>
    <n v="70"/>
    <x v="2"/>
    <x v="48"/>
    <s v="AVOCE"/>
    <s v="National Service scheme"/>
    <s v="2018-2019"/>
    <x v="3"/>
    <n v="50"/>
    <n v="50"/>
  </r>
  <r>
    <n v="71"/>
    <x v="2"/>
    <x v="24"/>
    <s v="AVOCE"/>
    <s v="National Service scheme"/>
    <s v="2018-2019"/>
    <x v="3"/>
    <n v="50"/>
    <n v="50"/>
  </r>
  <r>
    <n v="72"/>
    <x v="2"/>
    <x v="58"/>
    <s v="AVOCE"/>
    <s v="National Service scheme"/>
    <s v="2018-2019"/>
    <x v="3"/>
    <n v="50"/>
    <n v="50"/>
  </r>
  <r>
    <n v="73"/>
    <x v="2"/>
    <x v="59"/>
    <s v="AVOCE"/>
    <s v="National Service scheme"/>
    <s v="2018-2019"/>
    <x v="3"/>
    <n v="50"/>
    <n v="50"/>
  </r>
  <r>
    <n v="74"/>
    <x v="2"/>
    <x v="60"/>
    <s v="AVOCE"/>
    <s v="National Service scheme"/>
    <s v="2018-2019"/>
    <x v="3"/>
    <n v="50"/>
    <n v="50"/>
  </r>
  <r>
    <n v="75"/>
    <x v="2"/>
    <x v="5"/>
    <s v="AVOCE"/>
    <s v="National Service scheme"/>
    <s v="2018-2019"/>
    <x v="3"/>
    <n v="50"/>
    <n v="50"/>
  </r>
  <r>
    <n v="76"/>
    <x v="2"/>
    <x v="61"/>
    <s v="AVOCE"/>
    <s v="National Service scheme"/>
    <s v="2018-2019"/>
    <x v="3"/>
    <n v="120"/>
    <n v="120"/>
  </r>
  <r>
    <n v="77"/>
    <x v="2"/>
    <x v="62"/>
    <s v="Arpan Blood Bank &amp; Govermnet Hospital Nashik"/>
    <s v="National Service scheme"/>
    <s v="2018-2019"/>
    <x v="3"/>
    <n v="628"/>
    <n v="628"/>
  </r>
  <r>
    <n v="78"/>
    <x v="2"/>
    <x v="63"/>
    <s v="AVOCE"/>
    <s v="National Service scheme"/>
    <s v="2018-2019"/>
    <x v="3"/>
    <n v="50"/>
    <n v="50"/>
  </r>
  <r>
    <n v="79"/>
    <x v="2"/>
    <x v="27"/>
    <s v="Arpan Blood Bank &amp; Govermnet Hospital Nashik"/>
    <s v="National Service scheme"/>
    <s v="2018-2019"/>
    <x v="3"/>
    <n v="421"/>
    <n v="421"/>
  </r>
  <r>
    <n v="80"/>
    <x v="2"/>
    <x v="64"/>
    <s v="AVOCE"/>
    <s v="National Service scheme"/>
    <s v="2018-2019"/>
    <x v="3"/>
    <s v="NA"/>
    <s v="NA"/>
  </r>
  <r>
    <n v="81"/>
    <x v="2"/>
    <x v="65"/>
    <s v="AVOCE"/>
    <s v="National Service scheme"/>
    <s v="2018-2019"/>
    <x v="3"/>
    <n v="50"/>
    <n v="50"/>
  </r>
  <r>
    <n v="82"/>
    <x v="4"/>
    <x v="66"/>
    <s v="Analysis of Infrasturcture for Energized Irrigation"/>
    <s v="CTARA IIT BOMBAY and MIT Aurangabad"/>
    <s v="2019-20"/>
    <x v="4"/>
    <n v="3"/>
    <n v="3"/>
  </r>
  <r>
    <n v="83"/>
    <x v="4"/>
    <x v="67"/>
    <s v="Techno- Economic Assesment of Micro, Small and Medium Enterprises"/>
    <s v="CTARA IIT BOMBAY and DTE Maharashtra"/>
    <s v="2019-20"/>
    <x v="4"/>
    <n v="2"/>
    <n v="2"/>
  </r>
  <r>
    <n v="84"/>
    <x v="1"/>
    <x v="68"/>
    <s v="Outreached Programe:DCB Bank's CSR Activity:Tree Plantation "/>
    <s v="Activity:Tree Plantation  2019 "/>
    <s v="2019-20 "/>
    <x v="4"/>
    <n v="42"/>
    <n v="42"/>
  </r>
  <r>
    <n v="85"/>
    <x v="7"/>
    <x v="69"/>
    <s v="Covid-19 Awareness Program and home made Mask distribution neddy people."/>
    <s v="Electronics engineering Dept, Amrutvahini College of Engineering, Sangamner"/>
    <s v="2019-20"/>
    <x v="4"/>
    <n v="30"/>
    <n v="30"/>
  </r>
  <r>
    <n v="86"/>
    <x v="2"/>
    <x v="70"/>
    <s v="AVOCE"/>
    <s v="National Service scheme"/>
    <s v="2019-2020"/>
    <x v="4"/>
    <n v="16"/>
    <n v="16"/>
  </r>
  <r>
    <n v="87"/>
    <x v="2"/>
    <x v="54"/>
    <s v="AVOCE"/>
    <s v="National Service scheme"/>
    <s v="2019-2020"/>
    <x v="4"/>
    <n v="500"/>
    <n v="500"/>
  </r>
  <r>
    <n v="88"/>
    <x v="2"/>
    <x v="71"/>
    <s v="AVOCE"/>
    <s v="National Service scheme"/>
    <s v="2019-2020"/>
    <x v="4"/>
    <n v="50"/>
    <n v="50"/>
  </r>
  <r>
    <n v="89"/>
    <x v="2"/>
    <x v="72"/>
    <s v="AVOCE"/>
    <s v="National Service scheme"/>
    <s v="2019-2020"/>
    <x v="4"/>
    <n v="50"/>
    <n v="50"/>
  </r>
  <r>
    <n v="90"/>
    <x v="2"/>
    <x v="73"/>
    <s v="AVOCE"/>
    <s v="National Service scheme"/>
    <s v="2019-2020"/>
    <x v="4"/>
    <n v="100"/>
    <n v="100"/>
  </r>
  <r>
    <n v="91"/>
    <x v="2"/>
    <x v="74"/>
    <s v="AVOCE"/>
    <s v="National Service scheme"/>
    <s v="2019-2020"/>
    <x v="4"/>
    <n v="170"/>
    <n v="170"/>
  </r>
  <r>
    <n v="92"/>
    <x v="2"/>
    <x v="75"/>
    <s v="AVOCE"/>
    <s v="National Service scheme"/>
    <s v="2019-2020"/>
    <x v="4"/>
    <n v="82"/>
    <n v="82"/>
  </r>
  <r>
    <n v="93"/>
    <x v="2"/>
    <x v="76"/>
    <s v="AVOCE &amp; Red Ribbon Club"/>
    <s v="National Service scheme"/>
    <s v="2019-2020"/>
    <x v="4"/>
    <n v="90"/>
    <n v="90"/>
  </r>
  <r>
    <n v="94"/>
    <x v="2"/>
    <x v="77"/>
    <s v="AVOCE"/>
    <s v="National Service scheme"/>
    <s v="2019-2020"/>
    <x v="4"/>
    <n v="100"/>
    <n v="100"/>
  </r>
  <r>
    <n v="95"/>
    <x v="2"/>
    <x v="23"/>
    <s v="AVOCE"/>
    <s v="National Service scheme"/>
    <s v="2019-2020"/>
    <x v="4"/>
    <n v="100"/>
    <n v="100"/>
  </r>
  <r>
    <n v="96"/>
    <x v="2"/>
    <x v="78"/>
    <s v="AVOCE"/>
    <s v="National Service scheme"/>
    <s v="2019-2020"/>
    <x v="4"/>
    <n v="100"/>
    <n v="100"/>
  </r>
  <r>
    <n v="97"/>
    <x v="2"/>
    <x v="79"/>
    <s v="AVOCE"/>
    <s v="National Service scheme"/>
    <s v="2019-2020"/>
    <x v="4"/>
    <s v="NA"/>
    <n v="0"/>
  </r>
  <r>
    <n v="98"/>
    <x v="2"/>
    <x v="80"/>
    <s v="Arpan Blood Bank "/>
    <s v="National Service scheme"/>
    <s v="2019-2020"/>
    <x v="4"/>
    <s v="200 school Students"/>
    <n v="200"/>
  </r>
  <r>
    <n v="99"/>
    <x v="2"/>
    <x v="81"/>
    <s v="AVOCE"/>
    <s v="National Service scheme"/>
    <s v="2019-2020"/>
    <x v="4"/>
    <n v="100"/>
    <n v="100"/>
  </r>
  <r>
    <n v="100"/>
    <x v="2"/>
    <x v="82"/>
    <s v="Arpan Blood Bank &amp; Govermnet Hospital Nashik"/>
    <s v="National Service scheme"/>
    <s v="2019-2020"/>
    <x v="4"/>
    <n v="901"/>
    <n v="901"/>
  </r>
  <r>
    <n v="101"/>
    <x v="2"/>
    <x v="27"/>
    <s v="Arpan Blood Bank &amp; Govermnet Hospital Nashik"/>
    <s v="National Service scheme"/>
    <s v="2019-2020"/>
    <x v="4"/>
    <n v="340"/>
    <n v="340"/>
  </r>
  <r>
    <n v="102"/>
    <x v="2"/>
    <x v="83"/>
    <s v="AVOCE"/>
    <s v="National Service scheme"/>
    <s v="2019-2020"/>
    <x v="4"/>
    <n v="1500"/>
    <n v="1500"/>
  </r>
  <r>
    <n v="103"/>
    <x v="2"/>
    <x v="84"/>
    <s v="AVOCE"/>
    <s v="National Service scheme"/>
    <s v="2019-2020"/>
    <x v="4"/>
    <n v="200"/>
    <n v="200"/>
  </r>
  <r>
    <n v="104"/>
    <x v="2"/>
    <x v="85"/>
    <s v="AVOCE"/>
    <s v="National Service scheme"/>
    <s v="2019-2020"/>
    <x v="4"/>
    <n v="100"/>
    <n v="100"/>
  </r>
  <r>
    <n v="105"/>
    <x v="2"/>
    <x v="86"/>
    <s v="AVOCE"/>
    <s v="National Service scheme"/>
    <s v="2019-2020"/>
    <x v="4"/>
    <s v="NA"/>
    <n v="0"/>
  </r>
  <r>
    <n v="106"/>
    <x v="2"/>
    <x v="87"/>
    <s v="AVOCE"/>
    <s v="National Service scheme"/>
    <s v="2019-2020"/>
    <x v="4"/>
    <s v="50 Students Present Physically( More Than 1500 Students Perform Yoga at Home)"/>
    <n v="50"/>
  </r>
  <r>
    <n v="107"/>
    <x v="7"/>
    <x v="68"/>
    <s v="Tree Plantation Program "/>
    <s v="NSS (Dindi) "/>
    <s v="2020-21"/>
    <x v="4"/>
    <n v="16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18:B24" firstHeaderRow="1" firstDataRow="1" firstDataCol="1" rowPageCount="1" colPageCount="1"/>
  <pivotFields count="9">
    <pivotField showAll="0"/>
    <pivotField axis="axisPage" showAll="0">
      <items count="9">
        <item x="5"/>
        <item x="0"/>
        <item x="3"/>
        <item x="7"/>
        <item x="6"/>
        <item x="1"/>
        <item x="4"/>
        <item x="2"/>
        <item t="default"/>
      </items>
    </pivotField>
    <pivotField showAll="0">
      <items count="89">
        <item x="86"/>
        <item x="76"/>
        <item x="66"/>
        <item x="10"/>
        <item x="27"/>
        <item x="3"/>
        <item x="61"/>
        <item x="25"/>
        <item x="78"/>
        <item x="23"/>
        <item x="70"/>
        <item x="69"/>
        <item x="12"/>
        <item x="52"/>
        <item x="30"/>
        <item x="53"/>
        <item x="8"/>
        <item x="56"/>
        <item x="15"/>
        <item x="9"/>
        <item x="51"/>
        <item x="21"/>
        <item x="6"/>
        <item x="60"/>
        <item x="43"/>
        <item x="80"/>
        <item x="82"/>
        <item x="50"/>
        <item x="74"/>
        <item x="62"/>
        <item x="0"/>
        <item x="54"/>
        <item x="87"/>
        <item x="29"/>
        <item x="84"/>
        <item x="79"/>
        <item x="40"/>
        <item x="75"/>
        <item x="73"/>
        <item x="83"/>
        <item x="4"/>
        <item x="14"/>
        <item x="39"/>
        <item x="58"/>
        <item x="59"/>
        <item x="81"/>
        <item x="41"/>
        <item x="45"/>
        <item x="20"/>
        <item x="13"/>
        <item x="33"/>
        <item x="35"/>
        <item x="34"/>
        <item x="1"/>
        <item x="31"/>
        <item x="47"/>
        <item x="18"/>
        <item x="77"/>
        <item x="32"/>
        <item x="28"/>
        <item x="36"/>
        <item x="48"/>
        <item x="44"/>
        <item x="2"/>
        <item x="67"/>
        <item x="65"/>
        <item x="72"/>
        <item x="46"/>
        <item x="68"/>
        <item x="55"/>
        <item x="16"/>
        <item x="49"/>
        <item x="26"/>
        <item x="37"/>
        <item x="24"/>
        <item x="63"/>
        <item x="71"/>
        <item x="38"/>
        <item x="64"/>
        <item x="5"/>
        <item x="57"/>
        <item x="17"/>
        <item x="22"/>
        <item x="7"/>
        <item x="42"/>
        <item x="19"/>
        <item x="11"/>
        <item x="85"/>
        <item t="default"/>
      </items>
    </pivotField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1" hier="-1"/>
  </pageFields>
  <dataFields count="1">
    <dataField name="Sum of Number of students participated in such activities2" fld="8" baseField="6" baseItem="0"/>
  </dataFields>
  <chartFormats count="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5:B11" firstHeaderRow="1" firstDataRow="1" firstDataCol="1"/>
  <pivotFields count="9">
    <pivotField showAll="0"/>
    <pivotField showAll="0"/>
    <pivotField showAll="0">
      <items count="89">
        <item x="86"/>
        <item x="76"/>
        <item x="66"/>
        <item x="10"/>
        <item x="27"/>
        <item x="3"/>
        <item x="61"/>
        <item x="25"/>
        <item x="78"/>
        <item x="23"/>
        <item x="70"/>
        <item x="69"/>
        <item x="12"/>
        <item x="52"/>
        <item x="30"/>
        <item x="53"/>
        <item x="8"/>
        <item x="56"/>
        <item x="15"/>
        <item x="9"/>
        <item x="51"/>
        <item x="21"/>
        <item x="6"/>
        <item x="60"/>
        <item x="43"/>
        <item x="80"/>
        <item x="82"/>
        <item x="50"/>
        <item x="74"/>
        <item x="62"/>
        <item x="0"/>
        <item x="54"/>
        <item x="87"/>
        <item x="29"/>
        <item x="84"/>
        <item x="79"/>
        <item x="40"/>
        <item x="75"/>
        <item x="73"/>
        <item x="83"/>
        <item x="4"/>
        <item x="14"/>
        <item x="39"/>
        <item x="58"/>
        <item x="59"/>
        <item x="81"/>
        <item x="41"/>
        <item x="45"/>
        <item x="20"/>
        <item x="13"/>
        <item x="33"/>
        <item x="35"/>
        <item x="34"/>
        <item x="1"/>
        <item x="31"/>
        <item x="47"/>
        <item x="18"/>
        <item x="77"/>
        <item x="32"/>
        <item x="28"/>
        <item x="36"/>
        <item x="48"/>
        <item x="44"/>
        <item x="2"/>
        <item x="67"/>
        <item x="65"/>
        <item x="72"/>
        <item x="46"/>
        <item x="68"/>
        <item x="55"/>
        <item x="16"/>
        <item x="49"/>
        <item x="26"/>
        <item x="37"/>
        <item x="24"/>
        <item x="63"/>
        <item x="71"/>
        <item x="38"/>
        <item x="64"/>
        <item x="5"/>
        <item x="57"/>
        <item x="17"/>
        <item x="22"/>
        <item x="7"/>
        <item x="42"/>
        <item x="19"/>
        <item x="11"/>
        <item x="85"/>
        <item t="default"/>
      </items>
    </pivotField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Number of students participated in such activities2" fld="8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opLeftCell="A100" zoomScale="90" zoomScaleNormal="90" workbookViewId="0">
      <selection activeCell="G103" sqref="G103"/>
    </sheetView>
  </sheetViews>
  <sheetFormatPr defaultColWidth="9.1796875" defaultRowHeight="14.5" x14ac:dyDescent="0.35"/>
  <cols>
    <col min="1" max="1" width="9.1796875" style="12"/>
    <col min="2" max="2" width="6.81640625" style="22" bestFit="1" customWidth="1"/>
    <col min="3" max="3" width="30.453125" style="12" customWidth="1"/>
    <col min="4" max="4" width="31.1796875" style="12" customWidth="1"/>
    <col min="5" max="5" width="20.26953125" style="12" customWidth="1"/>
    <col min="6" max="6" width="11.1796875" style="12" customWidth="1"/>
    <col min="7" max="7" width="21.08984375" style="23" customWidth="1"/>
    <col min="8" max="8" width="13" style="12" customWidth="1"/>
    <col min="9" max="9" width="13" style="24" customWidth="1"/>
    <col min="10" max="10" width="13" style="25" customWidth="1"/>
    <col min="11" max="16384" width="9.1796875" style="12"/>
  </cols>
  <sheetData>
    <row r="1" spans="1:27" ht="80.25" customHeight="1" x14ac:dyDescent="0.35">
      <c r="A1" s="26" t="s">
        <v>166</v>
      </c>
      <c r="B1" s="13" t="s">
        <v>0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5</v>
      </c>
      <c r="H1" s="14" t="s">
        <v>6</v>
      </c>
      <c r="I1" s="16" t="s">
        <v>6</v>
      </c>
      <c r="J1" s="17"/>
      <c r="K1" s="18" t="s">
        <v>61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3" customHeight="1" x14ac:dyDescent="0.35">
      <c r="A2" s="12">
        <v>1</v>
      </c>
      <c r="B2">
        <v>1</v>
      </c>
      <c r="C2" s="33" t="s">
        <v>7</v>
      </c>
      <c r="D2" s="33" t="s">
        <v>8</v>
      </c>
      <c r="E2" s="33" t="s">
        <v>9</v>
      </c>
      <c r="F2" s="34" t="s">
        <v>170</v>
      </c>
      <c r="G2" s="35" t="s">
        <v>12</v>
      </c>
      <c r="H2" s="34">
        <v>60</v>
      </c>
      <c r="I2" s="35">
        <v>60</v>
      </c>
      <c r="J2" s="1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33" customHeight="1" x14ac:dyDescent="0.35">
      <c r="A3" s="12">
        <v>2</v>
      </c>
      <c r="B3">
        <v>2</v>
      </c>
      <c r="C3" s="33" t="s">
        <v>7</v>
      </c>
      <c r="D3" s="33" t="s">
        <v>8</v>
      </c>
      <c r="E3" s="33" t="s">
        <v>9</v>
      </c>
      <c r="F3" s="34" t="s">
        <v>171</v>
      </c>
      <c r="G3" s="35" t="s">
        <v>12</v>
      </c>
      <c r="H3" s="34">
        <v>120</v>
      </c>
      <c r="I3" s="35">
        <v>120</v>
      </c>
      <c r="J3" s="19"/>
    </row>
    <row r="4" spans="1:27" ht="33" customHeight="1" x14ac:dyDescent="0.35">
      <c r="A4" s="12">
        <v>3</v>
      </c>
      <c r="B4">
        <v>3</v>
      </c>
      <c r="C4" s="33" t="s">
        <v>7</v>
      </c>
      <c r="D4" s="33" t="s">
        <v>8</v>
      </c>
      <c r="E4" s="33" t="s">
        <v>9</v>
      </c>
      <c r="F4" s="34" t="s">
        <v>171</v>
      </c>
      <c r="G4" s="35" t="s">
        <v>12</v>
      </c>
      <c r="H4" s="34">
        <v>70</v>
      </c>
      <c r="I4" s="35">
        <v>70</v>
      </c>
      <c r="J4" s="19"/>
    </row>
    <row r="5" spans="1:27" ht="33" customHeight="1" x14ac:dyDescent="0.35">
      <c r="A5" s="12">
        <v>4</v>
      </c>
      <c r="B5">
        <v>4</v>
      </c>
      <c r="C5" s="36" t="s">
        <v>10</v>
      </c>
      <c r="D5" s="37" t="s">
        <v>10</v>
      </c>
      <c r="E5" s="33" t="s">
        <v>11</v>
      </c>
      <c r="F5" s="34" t="s">
        <v>12</v>
      </c>
      <c r="G5" s="35" t="s">
        <v>12</v>
      </c>
      <c r="H5" s="34">
        <v>10</v>
      </c>
      <c r="I5" s="35">
        <v>10</v>
      </c>
      <c r="J5" s="19"/>
    </row>
    <row r="6" spans="1:27" ht="33" customHeight="1" x14ac:dyDescent="0.35">
      <c r="A6" s="12">
        <v>5</v>
      </c>
      <c r="B6">
        <v>5</v>
      </c>
      <c r="C6" s="36" t="s">
        <v>13</v>
      </c>
      <c r="D6" s="33" t="s">
        <v>14</v>
      </c>
      <c r="E6" s="37" t="s">
        <v>15</v>
      </c>
      <c r="F6" s="34" t="s">
        <v>12</v>
      </c>
      <c r="G6" s="35" t="s">
        <v>12</v>
      </c>
      <c r="H6" s="34">
        <v>61</v>
      </c>
      <c r="I6" s="35">
        <v>61</v>
      </c>
      <c r="J6" s="19"/>
    </row>
    <row r="7" spans="1:27" ht="33" customHeight="1" x14ac:dyDescent="0.35">
      <c r="A7" s="12">
        <v>6</v>
      </c>
      <c r="B7">
        <v>6</v>
      </c>
      <c r="C7" s="38" t="s">
        <v>62</v>
      </c>
      <c r="D7" s="36" t="s">
        <v>63</v>
      </c>
      <c r="E7" s="36" t="s">
        <v>64</v>
      </c>
      <c r="F7" s="36" t="s">
        <v>65</v>
      </c>
      <c r="G7" s="39" t="s">
        <v>12</v>
      </c>
      <c r="H7" s="36">
        <v>341</v>
      </c>
      <c r="I7" s="39">
        <v>341</v>
      </c>
      <c r="J7" s="20"/>
    </row>
    <row r="8" spans="1:27" ht="33" customHeight="1" x14ac:dyDescent="0.35">
      <c r="A8" s="12">
        <v>7</v>
      </c>
      <c r="B8">
        <v>7</v>
      </c>
      <c r="C8" s="36" t="s">
        <v>66</v>
      </c>
      <c r="D8" s="36" t="s">
        <v>67</v>
      </c>
      <c r="E8" s="36" t="s">
        <v>64</v>
      </c>
      <c r="F8" s="36" t="s">
        <v>65</v>
      </c>
      <c r="G8" s="39" t="s">
        <v>12</v>
      </c>
      <c r="H8" s="36">
        <v>100</v>
      </c>
      <c r="I8" s="39">
        <v>100</v>
      </c>
      <c r="J8" s="20"/>
    </row>
    <row r="9" spans="1:27" ht="33" customHeight="1" x14ac:dyDescent="0.35">
      <c r="A9" s="12">
        <v>8</v>
      </c>
      <c r="B9">
        <v>8</v>
      </c>
      <c r="C9" s="36" t="s">
        <v>68</v>
      </c>
      <c r="D9" s="36" t="s">
        <v>67</v>
      </c>
      <c r="E9" s="36" t="s">
        <v>64</v>
      </c>
      <c r="F9" s="36" t="s">
        <v>65</v>
      </c>
      <c r="G9" s="39" t="s">
        <v>12</v>
      </c>
      <c r="H9" s="36">
        <v>15</v>
      </c>
      <c r="I9" s="39">
        <v>15</v>
      </c>
      <c r="J9" s="20"/>
    </row>
    <row r="10" spans="1:27" ht="33" customHeight="1" x14ac:dyDescent="0.35">
      <c r="A10" s="12">
        <v>9</v>
      </c>
      <c r="B10">
        <v>9</v>
      </c>
      <c r="C10" s="36" t="s">
        <v>69</v>
      </c>
      <c r="D10" s="36" t="s">
        <v>67</v>
      </c>
      <c r="E10" s="36" t="s">
        <v>64</v>
      </c>
      <c r="F10" s="36" t="s">
        <v>65</v>
      </c>
      <c r="G10" s="39" t="s">
        <v>12</v>
      </c>
      <c r="H10" s="36">
        <v>100</v>
      </c>
      <c r="I10" s="39">
        <v>100</v>
      </c>
      <c r="J10" s="20"/>
    </row>
    <row r="11" spans="1:27" ht="33" customHeight="1" x14ac:dyDescent="0.35">
      <c r="A11" s="12">
        <v>10</v>
      </c>
      <c r="B11">
        <v>10</v>
      </c>
      <c r="C11" s="36" t="s">
        <v>70</v>
      </c>
      <c r="D11" s="36" t="s">
        <v>67</v>
      </c>
      <c r="E11" s="36" t="s">
        <v>64</v>
      </c>
      <c r="F11" s="36" t="s">
        <v>65</v>
      </c>
      <c r="G11" s="39" t="s">
        <v>12</v>
      </c>
      <c r="H11" s="36">
        <v>25</v>
      </c>
      <c r="I11" s="39">
        <v>25</v>
      </c>
      <c r="J11" s="20"/>
    </row>
    <row r="12" spans="1:27" ht="33" customHeight="1" x14ac:dyDescent="0.35">
      <c r="A12" s="12">
        <v>11</v>
      </c>
      <c r="B12">
        <v>11</v>
      </c>
      <c r="C12" s="36" t="s">
        <v>71</v>
      </c>
      <c r="D12" s="36" t="s">
        <v>67</v>
      </c>
      <c r="E12" s="36" t="s">
        <v>64</v>
      </c>
      <c r="F12" s="36" t="s">
        <v>65</v>
      </c>
      <c r="G12" s="39" t="s">
        <v>12</v>
      </c>
      <c r="H12" s="36">
        <v>50</v>
      </c>
      <c r="I12" s="39">
        <v>50</v>
      </c>
      <c r="J12" s="20"/>
    </row>
    <row r="13" spans="1:27" ht="33" customHeight="1" x14ac:dyDescent="0.35">
      <c r="A13" s="12">
        <v>12</v>
      </c>
      <c r="B13">
        <v>12</v>
      </c>
      <c r="C13" s="36" t="s">
        <v>68</v>
      </c>
      <c r="D13" s="36" t="s">
        <v>67</v>
      </c>
      <c r="E13" s="36" t="s">
        <v>64</v>
      </c>
      <c r="F13" s="36" t="s">
        <v>65</v>
      </c>
      <c r="G13" s="39" t="s">
        <v>12</v>
      </c>
      <c r="H13" s="36">
        <v>50</v>
      </c>
      <c r="I13" s="39">
        <v>50</v>
      </c>
      <c r="J13" s="20"/>
    </row>
    <row r="14" spans="1:27" ht="33" customHeight="1" x14ac:dyDescent="0.35">
      <c r="A14" s="12">
        <v>13</v>
      </c>
      <c r="B14">
        <v>13</v>
      </c>
      <c r="C14" s="36" t="s">
        <v>72</v>
      </c>
      <c r="D14" s="36" t="s">
        <v>67</v>
      </c>
      <c r="E14" s="36" t="s">
        <v>64</v>
      </c>
      <c r="F14" s="36" t="s">
        <v>65</v>
      </c>
      <c r="G14" s="39" t="s">
        <v>12</v>
      </c>
      <c r="H14" s="36">
        <v>50</v>
      </c>
      <c r="I14" s="39">
        <v>50</v>
      </c>
      <c r="J14" s="20"/>
    </row>
    <row r="15" spans="1:27" ht="33" customHeight="1" x14ac:dyDescent="0.35">
      <c r="A15" s="12">
        <v>14</v>
      </c>
      <c r="B15">
        <v>14</v>
      </c>
      <c r="C15" s="36" t="s">
        <v>73</v>
      </c>
      <c r="D15" s="36" t="s">
        <v>74</v>
      </c>
      <c r="E15" s="36" t="s">
        <v>64</v>
      </c>
      <c r="F15" s="36" t="s">
        <v>65</v>
      </c>
      <c r="G15" s="39" t="s">
        <v>12</v>
      </c>
      <c r="H15" s="36">
        <v>350</v>
      </c>
      <c r="I15" s="39">
        <v>350</v>
      </c>
      <c r="J15" s="20"/>
    </row>
    <row r="16" spans="1:27" ht="33" customHeight="1" x14ac:dyDescent="0.35">
      <c r="A16" s="12">
        <v>15</v>
      </c>
      <c r="B16">
        <v>15</v>
      </c>
      <c r="C16" s="36" t="s">
        <v>75</v>
      </c>
      <c r="D16" s="36" t="s">
        <v>67</v>
      </c>
      <c r="E16" s="36" t="s">
        <v>64</v>
      </c>
      <c r="F16" s="36" t="s">
        <v>65</v>
      </c>
      <c r="G16" s="39" t="s">
        <v>12</v>
      </c>
      <c r="H16" s="36">
        <v>94</v>
      </c>
      <c r="I16" s="39">
        <v>94</v>
      </c>
      <c r="J16" s="20"/>
    </row>
    <row r="17" spans="1:10" ht="33" customHeight="1" x14ac:dyDescent="0.35">
      <c r="A17" s="12">
        <v>16</v>
      </c>
      <c r="B17">
        <v>16</v>
      </c>
      <c r="C17" s="36" t="s">
        <v>16</v>
      </c>
      <c r="D17" s="36" t="s">
        <v>17</v>
      </c>
      <c r="E17" s="36" t="s">
        <v>18</v>
      </c>
      <c r="F17" s="36">
        <v>2016</v>
      </c>
      <c r="G17" s="39" t="s">
        <v>21</v>
      </c>
      <c r="H17" s="36">
        <v>100</v>
      </c>
      <c r="I17" s="39">
        <v>100</v>
      </c>
      <c r="J17" s="20"/>
    </row>
    <row r="18" spans="1:10" ht="33" customHeight="1" x14ac:dyDescent="0.35">
      <c r="A18" s="12">
        <v>17</v>
      </c>
      <c r="B18">
        <v>17</v>
      </c>
      <c r="C18" s="36" t="s">
        <v>18</v>
      </c>
      <c r="D18" s="36" t="s">
        <v>19</v>
      </c>
      <c r="E18" s="36" t="s">
        <v>20</v>
      </c>
      <c r="F18" s="36" t="s">
        <v>21</v>
      </c>
      <c r="G18" s="39" t="s">
        <v>21</v>
      </c>
      <c r="H18" s="36">
        <v>1</v>
      </c>
      <c r="I18" s="39">
        <v>1</v>
      </c>
      <c r="J18" s="20"/>
    </row>
    <row r="19" spans="1:10" ht="33" customHeight="1" x14ac:dyDescent="0.35">
      <c r="A19" s="12">
        <v>18</v>
      </c>
      <c r="B19">
        <v>18</v>
      </c>
      <c r="C19" s="36" t="s">
        <v>76</v>
      </c>
      <c r="D19" s="36" t="s">
        <v>67</v>
      </c>
      <c r="E19" s="36" t="s">
        <v>64</v>
      </c>
      <c r="F19" s="36" t="s">
        <v>77</v>
      </c>
      <c r="G19" s="39" t="s">
        <v>21</v>
      </c>
      <c r="H19" s="36">
        <v>100</v>
      </c>
      <c r="I19" s="39">
        <v>100</v>
      </c>
      <c r="J19" s="20"/>
    </row>
    <row r="20" spans="1:10" ht="33" customHeight="1" x14ac:dyDescent="0.35">
      <c r="A20" s="12">
        <v>19</v>
      </c>
      <c r="B20">
        <v>19</v>
      </c>
      <c r="C20" s="38" t="s">
        <v>78</v>
      </c>
      <c r="D20" s="36" t="s">
        <v>67</v>
      </c>
      <c r="E20" s="36" t="s">
        <v>64</v>
      </c>
      <c r="F20" s="36" t="s">
        <v>77</v>
      </c>
      <c r="G20" s="39" t="s">
        <v>21</v>
      </c>
      <c r="H20" s="36">
        <v>100</v>
      </c>
      <c r="I20" s="39">
        <v>100</v>
      </c>
      <c r="J20" s="20"/>
    </row>
    <row r="21" spans="1:10" ht="33" customHeight="1" x14ac:dyDescent="0.35">
      <c r="A21" s="12">
        <v>20</v>
      </c>
      <c r="B21">
        <v>20</v>
      </c>
      <c r="C21" s="38" t="s">
        <v>79</v>
      </c>
      <c r="D21" s="36" t="s">
        <v>67</v>
      </c>
      <c r="E21" s="36" t="s">
        <v>64</v>
      </c>
      <c r="F21" s="36" t="s">
        <v>77</v>
      </c>
      <c r="G21" s="39" t="s">
        <v>21</v>
      </c>
      <c r="H21" s="36">
        <v>150</v>
      </c>
      <c r="I21" s="39">
        <v>150</v>
      </c>
      <c r="J21" s="20"/>
    </row>
    <row r="22" spans="1:10" ht="33" customHeight="1" x14ac:dyDescent="0.35">
      <c r="A22" s="12">
        <v>21</v>
      </c>
      <c r="B22">
        <v>21</v>
      </c>
      <c r="C22" s="38" t="s">
        <v>80</v>
      </c>
      <c r="D22" s="36" t="s">
        <v>67</v>
      </c>
      <c r="E22" s="36" t="s">
        <v>64</v>
      </c>
      <c r="F22" s="36" t="s">
        <v>77</v>
      </c>
      <c r="G22" s="39" t="s">
        <v>21</v>
      </c>
      <c r="H22" s="36">
        <v>25</v>
      </c>
      <c r="I22" s="39">
        <v>25</v>
      </c>
      <c r="J22" s="20"/>
    </row>
    <row r="23" spans="1:10" ht="33" customHeight="1" x14ac:dyDescent="0.35">
      <c r="A23" s="12">
        <v>22</v>
      </c>
      <c r="B23">
        <v>22</v>
      </c>
      <c r="C23" s="38" t="s">
        <v>81</v>
      </c>
      <c r="D23" s="36" t="s">
        <v>67</v>
      </c>
      <c r="E23" s="36" t="s">
        <v>64</v>
      </c>
      <c r="F23" s="36" t="s">
        <v>77</v>
      </c>
      <c r="G23" s="39" t="s">
        <v>21</v>
      </c>
      <c r="H23" s="36">
        <v>25</v>
      </c>
      <c r="I23" s="39">
        <v>25</v>
      </c>
      <c r="J23" s="20"/>
    </row>
    <row r="24" spans="1:10" ht="33" customHeight="1" x14ac:dyDescent="0.35">
      <c r="A24" s="12">
        <v>23</v>
      </c>
      <c r="B24">
        <v>23</v>
      </c>
      <c r="C24" s="38" t="s">
        <v>82</v>
      </c>
      <c r="D24" s="36" t="s">
        <v>67</v>
      </c>
      <c r="E24" s="36" t="s">
        <v>64</v>
      </c>
      <c r="F24" s="36" t="s">
        <v>77</v>
      </c>
      <c r="G24" s="39" t="s">
        <v>21</v>
      </c>
      <c r="H24" s="36">
        <v>50</v>
      </c>
      <c r="I24" s="39">
        <v>50</v>
      </c>
      <c r="J24" s="20"/>
    </row>
    <row r="25" spans="1:10" ht="33" customHeight="1" x14ac:dyDescent="0.35">
      <c r="A25" s="12">
        <v>24</v>
      </c>
      <c r="B25">
        <v>24</v>
      </c>
      <c r="C25" s="38" t="s">
        <v>83</v>
      </c>
      <c r="D25" s="36" t="s">
        <v>67</v>
      </c>
      <c r="E25" s="36" t="s">
        <v>64</v>
      </c>
      <c r="F25" s="36" t="s">
        <v>77</v>
      </c>
      <c r="G25" s="39" t="s">
        <v>21</v>
      </c>
      <c r="H25" s="36">
        <v>50</v>
      </c>
      <c r="I25" s="39">
        <v>50</v>
      </c>
      <c r="J25" s="20"/>
    </row>
    <row r="26" spans="1:10" ht="33" customHeight="1" x14ac:dyDescent="0.35">
      <c r="A26" s="12">
        <v>25</v>
      </c>
      <c r="B26">
        <v>25</v>
      </c>
      <c r="C26" s="38" t="s">
        <v>84</v>
      </c>
      <c r="D26" s="36" t="s">
        <v>67</v>
      </c>
      <c r="E26" s="36" t="s">
        <v>64</v>
      </c>
      <c r="F26" s="36" t="s">
        <v>77</v>
      </c>
      <c r="G26" s="39" t="s">
        <v>21</v>
      </c>
      <c r="H26" s="36">
        <v>50</v>
      </c>
      <c r="I26" s="39">
        <v>50</v>
      </c>
      <c r="J26" s="20"/>
    </row>
    <row r="27" spans="1:10" ht="33" customHeight="1" x14ac:dyDescent="0.35">
      <c r="A27" s="12">
        <v>26</v>
      </c>
      <c r="B27">
        <v>26</v>
      </c>
      <c r="C27" s="38" t="s">
        <v>85</v>
      </c>
      <c r="D27" s="36" t="s">
        <v>67</v>
      </c>
      <c r="E27" s="36" t="s">
        <v>64</v>
      </c>
      <c r="F27" s="36" t="s">
        <v>77</v>
      </c>
      <c r="G27" s="39" t="s">
        <v>21</v>
      </c>
      <c r="H27" s="36">
        <v>50</v>
      </c>
      <c r="I27" s="39">
        <v>50</v>
      </c>
      <c r="J27" s="20"/>
    </row>
    <row r="28" spans="1:10" ht="33" customHeight="1" x14ac:dyDescent="0.35">
      <c r="A28" s="12">
        <v>27</v>
      </c>
      <c r="B28">
        <v>27</v>
      </c>
      <c r="C28" s="38" t="s">
        <v>86</v>
      </c>
      <c r="D28" s="36" t="s">
        <v>67</v>
      </c>
      <c r="E28" s="36" t="s">
        <v>64</v>
      </c>
      <c r="F28" s="36" t="s">
        <v>77</v>
      </c>
      <c r="G28" s="39" t="s">
        <v>21</v>
      </c>
      <c r="H28" s="36">
        <v>50</v>
      </c>
      <c r="I28" s="39">
        <v>50</v>
      </c>
      <c r="J28" s="20"/>
    </row>
    <row r="29" spans="1:10" ht="33" customHeight="1" x14ac:dyDescent="0.35">
      <c r="A29" s="12">
        <v>28</v>
      </c>
      <c r="B29">
        <v>28</v>
      </c>
      <c r="C29" s="38" t="s">
        <v>87</v>
      </c>
      <c r="D29" s="36" t="s">
        <v>67</v>
      </c>
      <c r="E29" s="36" t="s">
        <v>64</v>
      </c>
      <c r="F29" s="36" t="s">
        <v>77</v>
      </c>
      <c r="G29" s="39" t="s">
        <v>21</v>
      </c>
      <c r="H29" s="36">
        <v>50</v>
      </c>
      <c r="I29" s="39">
        <v>50</v>
      </c>
      <c r="J29" s="20"/>
    </row>
    <row r="30" spans="1:10" ht="33" customHeight="1" x14ac:dyDescent="0.35">
      <c r="A30" s="12">
        <v>29</v>
      </c>
      <c r="B30">
        <v>29</v>
      </c>
      <c r="C30" s="38" t="s">
        <v>88</v>
      </c>
      <c r="D30" s="36" t="s">
        <v>67</v>
      </c>
      <c r="E30" s="36" t="s">
        <v>64</v>
      </c>
      <c r="F30" s="36" t="s">
        <v>77</v>
      </c>
      <c r="G30" s="39" t="s">
        <v>21</v>
      </c>
      <c r="H30" s="36">
        <v>120</v>
      </c>
      <c r="I30" s="39">
        <v>120</v>
      </c>
      <c r="J30" s="20"/>
    </row>
    <row r="31" spans="1:10" ht="33" customHeight="1" x14ac:dyDescent="0.35">
      <c r="A31" s="12">
        <v>30</v>
      </c>
      <c r="B31">
        <v>30</v>
      </c>
      <c r="C31" s="38" t="s">
        <v>89</v>
      </c>
      <c r="D31" s="36" t="s">
        <v>67</v>
      </c>
      <c r="E31" s="36" t="s">
        <v>64</v>
      </c>
      <c r="F31" s="36" t="s">
        <v>77</v>
      </c>
      <c r="G31" s="39" t="s">
        <v>21</v>
      </c>
      <c r="H31" s="36">
        <v>50</v>
      </c>
      <c r="I31" s="39">
        <v>50</v>
      </c>
      <c r="J31" s="20"/>
    </row>
    <row r="32" spans="1:10" ht="33" customHeight="1" x14ac:dyDescent="0.35">
      <c r="A32" s="12">
        <v>31</v>
      </c>
      <c r="B32">
        <v>31</v>
      </c>
      <c r="C32" s="38" t="s">
        <v>90</v>
      </c>
      <c r="D32" s="36" t="s">
        <v>91</v>
      </c>
      <c r="E32" s="36" t="s">
        <v>64</v>
      </c>
      <c r="F32" s="36" t="s">
        <v>77</v>
      </c>
      <c r="G32" s="39" t="s">
        <v>21</v>
      </c>
      <c r="H32" s="36">
        <v>346</v>
      </c>
      <c r="I32" s="39">
        <v>346</v>
      </c>
      <c r="J32" s="20"/>
    </row>
    <row r="33" spans="1:10" ht="33" customHeight="1" x14ac:dyDescent="0.35">
      <c r="A33" s="12">
        <v>32</v>
      </c>
      <c r="B33">
        <v>32</v>
      </c>
      <c r="C33" s="36" t="s">
        <v>22</v>
      </c>
      <c r="D33" s="36" t="s">
        <v>23</v>
      </c>
      <c r="E33" s="36" t="s">
        <v>22</v>
      </c>
      <c r="F33" s="36" t="s">
        <v>24</v>
      </c>
      <c r="G33" s="39" t="s">
        <v>24</v>
      </c>
      <c r="H33" s="36">
        <v>4</v>
      </c>
      <c r="I33" s="39">
        <v>4</v>
      </c>
      <c r="J33" s="20"/>
    </row>
    <row r="34" spans="1:10" ht="33" customHeight="1" x14ac:dyDescent="0.35">
      <c r="A34" s="12">
        <v>33</v>
      </c>
      <c r="B34">
        <v>33</v>
      </c>
      <c r="C34" s="36" t="s">
        <v>22</v>
      </c>
      <c r="D34" s="36" t="s">
        <v>23</v>
      </c>
      <c r="E34" s="36" t="s">
        <v>22</v>
      </c>
      <c r="F34" s="36" t="s">
        <v>24</v>
      </c>
      <c r="G34" s="39" t="s">
        <v>24</v>
      </c>
      <c r="H34" s="36">
        <v>4</v>
      </c>
      <c r="I34" s="39">
        <v>4</v>
      </c>
      <c r="J34" s="20"/>
    </row>
    <row r="35" spans="1:10" ht="33" customHeight="1" x14ac:dyDescent="0.35">
      <c r="A35" s="12">
        <v>34</v>
      </c>
      <c r="B35">
        <v>34</v>
      </c>
      <c r="C35" s="36" t="s">
        <v>22</v>
      </c>
      <c r="D35" s="36" t="s">
        <v>23</v>
      </c>
      <c r="E35" s="36" t="s">
        <v>22</v>
      </c>
      <c r="F35" s="36" t="s">
        <v>24</v>
      </c>
      <c r="G35" s="39" t="s">
        <v>24</v>
      </c>
      <c r="H35" s="36">
        <v>4</v>
      </c>
      <c r="I35" s="39">
        <v>4</v>
      </c>
      <c r="J35" s="20"/>
    </row>
    <row r="36" spans="1:10" ht="33" customHeight="1" x14ac:dyDescent="0.35">
      <c r="A36" s="12">
        <v>35</v>
      </c>
      <c r="B36">
        <v>35</v>
      </c>
      <c r="C36" s="36" t="s">
        <v>25</v>
      </c>
      <c r="D36" s="36" t="s">
        <v>26</v>
      </c>
      <c r="E36" s="36" t="s">
        <v>25</v>
      </c>
      <c r="F36" s="36" t="s">
        <v>24</v>
      </c>
      <c r="G36" s="39" t="s">
        <v>24</v>
      </c>
      <c r="H36" s="36">
        <v>4</v>
      </c>
      <c r="I36" s="39">
        <v>4</v>
      </c>
      <c r="J36" s="20"/>
    </row>
    <row r="37" spans="1:10" ht="33" customHeight="1" x14ac:dyDescent="0.35">
      <c r="A37" s="12">
        <v>36</v>
      </c>
      <c r="B37">
        <v>36</v>
      </c>
      <c r="C37" s="36" t="s">
        <v>27</v>
      </c>
      <c r="D37" s="36" t="s">
        <v>28</v>
      </c>
      <c r="E37" s="36" t="s">
        <v>18</v>
      </c>
      <c r="F37" s="36">
        <v>2017</v>
      </c>
      <c r="G37" s="39" t="s">
        <v>24</v>
      </c>
      <c r="H37" s="36">
        <v>90</v>
      </c>
      <c r="I37" s="39">
        <v>90</v>
      </c>
      <c r="J37" s="20"/>
    </row>
    <row r="38" spans="1:10" ht="33" customHeight="1" x14ac:dyDescent="0.35">
      <c r="A38" s="12">
        <v>37</v>
      </c>
      <c r="B38">
        <v>37</v>
      </c>
      <c r="C38" s="36" t="s">
        <v>29</v>
      </c>
      <c r="D38" s="36" t="s">
        <v>30</v>
      </c>
      <c r="E38" s="36" t="s">
        <v>18</v>
      </c>
      <c r="F38" s="36">
        <v>2017</v>
      </c>
      <c r="G38" s="39" t="s">
        <v>24</v>
      </c>
      <c r="H38" s="36">
        <v>35</v>
      </c>
      <c r="I38" s="39">
        <v>35</v>
      </c>
      <c r="J38" s="20"/>
    </row>
    <row r="39" spans="1:10" ht="33" customHeight="1" x14ac:dyDescent="0.35">
      <c r="A39" s="12">
        <v>38</v>
      </c>
      <c r="B39">
        <v>38</v>
      </c>
      <c r="C39" s="36" t="s">
        <v>31</v>
      </c>
      <c r="D39" s="36" t="s">
        <v>32</v>
      </c>
      <c r="E39" s="36" t="s">
        <v>33</v>
      </c>
      <c r="F39" s="36" t="s">
        <v>24</v>
      </c>
      <c r="G39" s="39" t="s">
        <v>24</v>
      </c>
      <c r="H39" s="36">
        <v>10</v>
      </c>
      <c r="I39" s="39">
        <v>10</v>
      </c>
      <c r="J39" s="20"/>
    </row>
    <row r="40" spans="1:10" ht="33" customHeight="1" x14ac:dyDescent="0.35">
      <c r="A40" s="12">
        <v>39</v>
      </c>
      <c r="B40">
        <v>39</v>
      </c>
      <c r="C40" s="36" t="s">
        <v>18</v>
      </c>
      <c r="D40" s="36" t="s">
        <v>34</v>
      </c>
      <c r="E40" s="36" t="s">
        <v>20</v>
      </c>
      <c r="F40" s="36" t="s">
        <v>24</v>
      </c>
      <c r="G40" s="39" t="s">
        <v>24</v>
      </c>
      <c r="H40" s="36">
        <v>92</v>
      </c>
      <c r="I40" s="39">
        <v>92</v>
      </c>
      <c r="J40" s="20"/>
    </row>
    <row r="41" spans="1:10" ht="33" customHeight="1" x14ac:dyDescent="0.35">
      <c r="A41" s="12">
        <v>40</v>
      </c>
      <c r="B41">
        <v>40</v>
      </c>
      <c r="C41" s="36" t="s">
        <v>18</v>
      </c>
      <c r="D41" s="36" t="s">
        <v>35</v>
      </c>
      <c r="E41" s="36" t="s">
        <v>36</v>
      </c>
      <c r="F41" s="36" t="s">
        <v>24</v>
      </c>
      <c r="G41" s="39" t="s">
        <v>24</v>
      </c>
      <c r="H41" s="36">
        <v>2</v>
      </c>
      <c r="I41" s="39">
        <v>2</v>
      </c>
      <c r="J41" s="20"/>
    </row>
    <row r="42" spans="1:10" ht="33" customHeight="1" x14ac:dyDescent="0.35">
      <c r="A42" s="12">
        <v>41</v>
      </c>
      <c r="B42">
        <v>41</v>
      </c>
      <c r="C42" s="36" t="s">
        <v>37</v>
      </c>
      <c r="D42" s="36" t="s">
        <v>38</v>
      </c>
      <c r="E42" s="36" t="s">
        <v>11</v>
      </c>
      <c r="F42" s="36" t="s">
        <v>39</v>
      </c>
      <c r="G42" s="39" t="s">
        <v>39</v>
      </c>
      <c r="H42" s="36">
        <v>45</v>
      </c>
      <c r="I42" s="39">
        <v>45</v>
      </c>
      <c r="J42" s="20"/>
    </row>
    <row r="43" spans="1:10" ht="33" customHeight="1" x14ac:dyDescent="0.35">
      <c r="A43" s="12">
        <v>42</v>
      </c>
      <c r="B43">
        <v>42</v>
      </c>
      <c r="C43" s="36" t="s">
        <v>40</v>
      </c>
      <c r="D43" s="36" t="s">
        <v>41</v>
      </c>
      <c r="E43" s="36" t="s">
        <v>11</v>
      </c>
      <c r="F43" s="36" t="s">
        <v>24</v>
      </c>
      <c r="G43" s="39" t="s">
        <v>24</v>
      </c>
      <c r="H43" s="36">
        <v>4</v>
      </c>
      <c r="I43" s="39">
        <v>4</v>
      </c>
      <c r="J43" s="20"/>
    </row>
    <row r="44" spans="1:10" ht="33" customHeight="1" x14ac:dyDescent="0.35">
      <c r="A44" s="12">
        <v>43</v>
      </c>
      <c r="B44">
        <v>43</v>
      </c>
      <c r="C44" s="36" t="s">
        <v>42</v>
      </c>
      <c r="D44" s="36" t="s">
        <v>42</v>
      </c>
      <c r="E44" s="36" t="s">
        <v>11</v>
      </c>
      <c r="F44" s="36" t="s">
        <v>24</v>
      </c>
      <c r="G44" s="39" t="s">
        <v>24</v>
      </c>
      <c r="H44" s="36">
        <v>60</v>
      </c>
      <c r="I44" s="39">
        <v>60</v>
      </c>
      <c r="J44" s="20"/>
    </row>
    <row r="45" spans="1:10" ht="33" customHeight="1" x14ac:dyDescent="0.35">
      <c r="A45" s="12">
        <v>44</v>
      </c>
      <c r="B45">
        <v>44</v>
      </c>
      <c r="C45" s="36" t="s">
        <v>43</v>
      </c>
      <c r="D45" s="36" t="s">
        <v>44</v>
      </c>
      <c r="E45" s="36" t="s">
        <v>45</v>
      </c>
      <c r="F45" s="36" t="s">
        <v>24</v>
      </c>
      <c r="G45" s="39" t="s">
        <v>24</v>
      </c>
      <c r="H45" s="36">
        <v>3</v>
      </c>
      <c r="I45" s="39">
        <v>3</v>
      </c>
      <c r="J45" s="20"/>
    </row>
    <row r="46" spans="1:10" ht="33" customHeight="1" x14ac:dyDescent="0.35">
      <c r="A46" s="12">
        <v>45</v>
      </c>
      <c r="B46">
        <v>45</v>
      </c>
      <c r="C46" s="36" t="s">
        <v>43</v>
      </c>
      <c r="D46" s="36" t="s">
        <v>46</v>
      </c>
      <c r="E46" s="36" t="s">
        <v>45</v>
      </c>
      <c r="F46" s="36" t="s">
        <v>24</v>
      </c>
      <c r="G46" s="39" t="s">
        <v>24</v>
      </c>
      <c r="H46" s="36">
        <v>3</v>
      </c>
      <c r="I46" s="39">
        <v>3</v>
      </c>
      <c r="J46" s="20"/>
    </row>
    <row r="47" spans="1:10" ht="33" customHeight="1" x14ac:dyDescent="0.35">
      <c r="A47" s="12">
        <v>46</v>
      </c>
      <c r="B47">
        <v>46</v>
      </c>
      <c r="C47" s="38" t="s">
        <v>92</v>
      </c>
      <c r="D47" s="36" t="s">
        <v>67</v>
      </c>
      <c r="E47" s="36" t="s">
        <v>64</v>
      </c>
      <c r="F47" s="36" t="s">
        <v>93</v>
      </c>
      <c r="G47" s="39" t="s">
        <v>24</v>
      </c>
      <c r="H47" s="36">
        <v>78</v>
      </c>
      <c r="I47" s="39">
        <v>78</v>
      </c>
      <c r="J47" s="20"/>
    </row>
    <row r="48" spans="1:10" ht="33" customHeight="1" x14ac:dyDescent="0.35">
      <c r="A48" s="12">
        <v>47</v>
      </c>
      <c r="B48">
        <v>47</v>
      </c>
      <c r="C48" s="38" t="s">
        <v>94</v>
      </c>
      <c r="D48" s="36" t="s">
        <v>67</v>
      </c>
      <c r="E48" s="36" t="s">
        <v>64</v>
      </c>
      <c r="F48" s="36" t="s">
        <v>93</v>
      </c>
      <c r="G48" s="39" t="s">
        <v>24</v>
      </c>
      <c r="H48" s="36">
        <v>100</v>
      </c>
      <c r="I48" s="39">
        <v>100</v>
      </c>
      <c r="J48" s="20"/>
    </row>
    <row r="49" spans="1:10" ht="33" customHeight="1" x14ac:dyDescent="0.35">
      <c r="A49" s="12">
        <v>48</v>
      </c>
      <c r="B49">
        <v>48</v>
      </c>
      <c r="C49" s="38" t="s">
        <v>95</v>
      </c>
      <c r="D49" s="36" t="s">
        <v>67</v>
      </c>
      <c r="E49" s="36" t="s">
        <v>64</v>
      </c>
      <c r="F49" s="36" t="s">
        <v>93</v>
      </c>
      <c r="G49" s="39" t="s">
        <v>24</v>
      </c>
      <c r="H49" s="36">
        <v>110</v>
      </c>
      <c r="I49" s="39">
        <v>110</v>
      </c>
      <c r="J49" s="20"/>
    </row>
    <row r="50" spans="1:10" ht="33" customHeight="1" x14ac:dyDescent="0.35">
      <c r="A50" s="12">
        <v>49</v>
      </c>
      <c r="B50">
        <v>49</v>
      </c>
      <c r="C50" s="38" t="s">
        <v>96</v>
      </c>
      <c r="D50" s="36" t="s">
        <v>67</v>
      </c>
      <c r="E50" s="36" t="s">
        <v>64</v>
      </c>
      <c r="F50" s="36" t="s">
        <v>93</v>
      </c>
      <c r="G50" s="39" t="s">
        <v>24</v>
      </c>
      <c r="H50" s="36">
        <v>100</v>
      </c>
      <c r="I50" s="39">
        <v>100</v>
      </c>
      <c r="J50" s="20"/>
    </row>
    <row r="51" spans="1:10" ht="33" customHeight="1" x14ac:dyDescent="0.35">
      <c r="A51" s="12">
        <v>50</v>
      </c>
      <c r="B51">
        <v>50</v>
      </c>
      <c r="C51" s="38" t="s">
        <v>103</v>
      </c>
      <c r="D51" s="36" t="s">
        <v>156</v>
      </c>
      <c r="E51" s="36" t="s">
        <v>64</v>
      </c>
      <c r="F51" s="36" t="s">
        <v>93</v>
      </c>
      <c r="G51" s="39" t="s">
        <v>24</v>
      </c>
      <c r="H51" s="36">
        <v>100</v>
      </c>
      <c r="I51" s="39">
        <v>100</v>
      </c>
      <c r="J51" s="20"/>
    </row>
    <row r="52" spans="1:10" ht="33" customHeight="1" x14ac:dyDescent="0.35">
      <c r="A52" s="12">
        <v>51</v>
      </c>
      <c r="B52">
        <v>51</v>
      </c>
      <c r="C52" s="38" t="s">
        <v>97</v>
      </c>
      <c r="D52" s="36" t="s">
        <v>67</v>
      </c>
      <c r="E52" s="36" t="s">
        <v>64</v>
      </c>
      <c r="F52" s="36" t="s">
        <v>93</v>
      </c>
      <c r="G52" s="39" t="s">
        <v>24</v>
      </c>
      <c r="H52" s="36">
        <v>360</v>
      </c>
      <c r="I52" s="39">
        <v>360</v>
      </c>
      <c r="J52" s="20"/>
    </row>
    <row r="53" spans="1:10" ht="33" customHeight="1" x14ac:dyDescent="0.35">
      <c r="A53" s="12">
        <v>52</v>
      </c>
      <c r="B53">
        <v>52</v>
      </c>
      <c r="C53" s="38" t="s">
        <v>98</v>
      </c>
      <c r="D53" s="36" t="s">
        <v>67</v>
      </c>
      <c r="E53" s="36" t="s">
        <v>64</v>
      </c>
      <c r="F53" s="36" t="s">
        <v>93</v>
      </c>
      <c r="G53" s="39" t="s">
        <v>24</v>
      </c>
      <c r="H53" s="36">
        <v>50</v>
      </c>
      <c r="I53" s="39">
        <v>50</v>
      </c>
      <c r="J53" s="20"/>
    </row>
    <row r="54" spans="1:10" ht="33" customHeight="1" x14ac:dyDescent="0.35">
      <c r="A54" s="12">
        <v>53</v>
      </c>
      <c r="B54">
        <v>53</v>
      </c>
      <c r="C54" s="38" t="s">
        <v>68</v>
      </c>
      <c r="D54" s="36" t="s">
        <v>67</v>
      </c>
      <c r="E54" s="36" t="s">
        <v>64</v>
      </c>
      <c r="F54" s="36" t="s">
        <v>93</v>
      </c>
      <c r="G54" s="39" t="s">
        <v>24</v>
      </c>
      <c r="H54" s="36">
        <v>50</v>
      </c>
      <c r="I54" s="39">
        <v>50</v>
      </c>
      <c r="J54" s="20"/>
    </row>
    <row r="55" spans="1:10" ht="33" customHeight="1" x14ac:dyDescent="0.35">
      <c r="A55" s="12">
        <v>54</v>
      </c>
      <c r="B55">
        <v>54</v>
      </c>
      <c r="C55" s="38" t="s">
        <v>99</v>
      </c>
      <c r="D55" s="36" t="s">
        <v>67</v>
      </c>
      <c r="E55" s="36" t="s">
        <v>64</v>
      </c>
      <c r="F55" s="36" t="s">
        <v>93</v>
      </c>
      <c r="G55" s="39" t="s">
        <v>24</v>
      </c>
      <c r="H55" s="36">
        <v>50</v>
      </c>
      <c r="I55" s="39">
        <v>50</v>
      </c>
      <c r="J55" s="20"/>
    </row>
    <row r="56" spans="1:10" ht="33" customHeight="1" x14ac:dyDescent="0.35">
      <c r="A56" s="12">
        <v>55</v>
      </c>
      <c r="B56">
        <v>55</v>
      </c>
      <c r="C56" s="38" t="s">
        <v>100</v>
      </c>
      <c r="D56" s="36" t="s">
        <v>67</v>
      </c>
      <c r="E56" s="36" t="s">
        <v>64</v>
      </c>
      <c r="F56" s="36" t="s">
        <v>93</v>
      </c>
      <c r="G56" s="39" t="s">
        <v>24</v>
      </c>
      <c r="H56" s="36">
        <v>50</v>
      </c>
      <c r="I56" s="39">
        <v>50</v>
      </c>
      <c r="J56" s="20"/>
    </row>
    <row r="57" spans="1:10" ht="33" customHeight="1" x14ac:dyDescent="0.35">
      <c r="A57" s="12">
        <v>56</v>
      </c>
      <c r="B57">
        <v>56</v>
      </c>
      <c r="C57" s="38" t="s">
        <v>101</v>
      </c>
      <c r="D57" s="36" t="s">
        <v>67</v>
      </c>
      <c r="E57" s="36" t="s">
        <v>64</v>
      </c>
      <c r="F57" s="36" t="s">
        <v>93</v>
      </c>
      <c r="G57" s="39" t="s">
        <v>24</v>
      </c>
      <c r="H57" s="36">
        <v>50</v>
      </c>
      <c r="I57" s="39">
        <v>50</v>
      </c>
      <c r="J57" s="20"/>
    </row>
    <row r="58" spans="1:10" ht="33" customHeight="1" x14ac:dyDescent="0.35">
      <c r="A58" s="12">
        <v>57</v>
      </c>
      <c r="B58">
        <v>57</v>
      </c>
      <c r="C58" s="38" t="s">
        <v>102</v>
      </c>
      <c r="D58" s="36" t="s">
        <v>67</v>
      </c>
      <c r="E58" s="36" t="s">
        <v>64</v>
      </c>
      <c r="F58" s="36" t="s">
        <v>93</v>
      </c>
      <c r="G58" s="39" t="s">
        <v>24</v>
      </c>
      <c r="H58" s="36">
        <v>50</v>
      </c>
      <c r="I58" s="39">
        <v>50</v>
      </c>
      <c r="J58" s="20"/>
    </row>
    <row r="59" spans="1:10" ht="33" customHeight="1" x14ac:dyDescent="0.35">
      <c r="A59" s="12">
        <v>58</v>
      </c>
      <c r="B59">
        <v>58</v>
      </c>
      <c r="C59" s="38" t="s">
        <v>103</v>
      </c>
      <c r="D59" s="36" t="s">
        <v>67</v>
      </c>
      <c r="E59" s="36" t="s">
        <v>64</v>
      </c>
      <c r="F59" s="36" t="s">
        <v>93</v>
      </c>
      <c r="G59" s="39" t="s">
        <v>24</v>
      </c>
      <c r="H59" s="36">
        <v>50</v>
      </c>
      <c r="I59" s="39">
        <v>50</v>
      </c>
      <c r="J59" s="20"/>
    </row>
    <row r="60" spans="1:10" ht="33" customHeight="1" x14ac:dyDescent="0.35">
      <c r="A60" s="12">
        <v>59</v>
      </c>
      <c r="B60">
        <v>59</v>
      </c>
      <c r="C60" s="38" t="s">
        <v>104</v>
      </c>
      <c r="D60" s="38" t="s">
        <v>67</v>
      </c>
      <c r="E60" s="38" t="s">
        <v>64</v>
      </c>
      <c r="F60" s="38" t="s">
        <v>93</v>
      </c>
      <c r="G60" s="40" t="s">
        <v>24</v>
      </c>
      <c r="H60" s="38">
        <v>50</v>
      </c>
      <c r="I60" s="40">
        <v>50</v>
      </c>
      <c r="J60" s="21"/>
    </row>
    <row r="61" spans="1:10" ht="33" customHeight="1" x14ac:dyDescent="0.35">
      <c r="A61" s="12">
        <v>60</v>
      </c>
      <c r="B61">
        <v>60</v>
      </c>
      <c r="C61" s="38" t="s">
        <v>105</v>
      </c>
      <c r="D61" s="38" t="s">
        <v>67</v>
      </c>
      <c r="E61" s="38" t="s">
        <v>64</v>
      </c>
      <c r="F61" s="38" t="s">
        <v>93</v>
      </c>
      <c r="G61" s="40" t="s">
        <v>24</v>
      </c>
      <c r="H61" s="38">
        <v>50</v>
      </c>
      <c r="I61" s="40">
        <v>50</v>
      </c>
      <c r="J61" s="21"/>
    </row>
    <row r="62" spans="1:10" ht="33" customHeight="1" x14ac:dyDescent="0.35">
      <c r="A62" s="12">
        <v>61</v>
      </c>
      <c r="B62">
        <v>61</v>
      </c>
      <c r="C62" s="38" t="s">
        <v>157</v>
      </c>
      <c r="D62" s="38" t="s">
        <v>67</v>
      </c>
      <c r="E62" s="38" t="s">
        <v>64</v>
      </c>
      <c r="F62" s="38" t="s">
        <v>93</v>
      </c>
      <c r="G62" s="40" t="s">
        <v>24</v>
      </c>
      <c r="H62" s="38">
        <v>50</v>
      </c>
      <c r="I62" s="40">
        <v>50</v>
      </c>
      <c r="J62" s="21"/>
    </row>
    <row r="63" spans="1:10" ht="33" customHeight="1" x14ac:dyDescent="0.35">
      <c r="A63" s="12">
        <v>62</v>
      </c>
      <c r="B63">
        <v>62</v>
      </c>
      <c r="C63" s="38" t="s">
        <v>106</v>
      </c>
      <c r="D63" s="38" t="s">
        <v>67</v>
      </c>
      <c r="E63" s="38" t="s">
        <v>64</v>
      </c>
      <c r="F63" s="38" t="s">
        <v>93</v>
      </c>
      <c r="G63" s="40" t="s">
        <v>24</v>
      </c>
      <c r="H63" s="38">
        <v>130</v>
      </c>
      <c r="I63" s="40">
        <v>130</v>
      </c>
      <c r="J63" s="21"/>
    </row>
    <row r="64" spans="1:10" ht="33" customHeight="1" x14ac:dyDescent="0.35">
      <c r="A64" s="12">
        <v>63</v>
      </c>
      <c r="B64">
        <v>63</v>
      </c>
      <c r="C64" s="36" t="s">
        <v>18</v>
      </c>
      <c r="D64" s="36" t="s">
        <v>34</v>
      </c>
      <c r="E64" s="36" t="s">
        <v>20</v>
      </c>
      <c r="F64" s="36" t="s">
        <v>47</v>
      </c>
      <c r="G64" s="39" t="s">
        <v>47</v>
      </c>
      <c r="H64" s="36">
        <v>6</v>
      </c>
      <c r="I64" s="39">
        <v>6</v>
      </c>
      <c r="J64" s="20"/>
    </row>
    <row r="65" spans="1:10" ht="33" customHeight="1" x14ac:dyDescent="0.35">
      <c r="A65" s="12">
        <v>64</v>
      </c>
      <c r="B65">
        <v>64</v>
      </c>
      <c r="C65" s="36" t="s">
        <v>10</v>
      </c>
      <c r="D65" s="36" t="s">
        <v>10</v>
      </c>
      <c r="E65" s="36" t="s">
        <v>11</v>
      </c>
      <c r="F65" s="36" t="s">
        <v>47</v>
      </c>
      <c r="G65" s="39" t="s">
        <v>47</v>
      </c>
      <c r="H65" s="36">
        <v>12</v>
      </c>
      <c r="I65" s="39">
        <v>12</v>
      </c>
      <c r="J65" s="20"/>
    </row>
    <row r="66" spans="1:10" ht="33" customHeight="1" x14ac:dyDescent="0.35">
      <c r="A66" s="12">
        <v>65</v>
      </c>
      <c r="B66">
        <v>65</v>
      </c>
      <c r="C66" s="36" t="s">
        <v>48</v>
      </c>
      <c r="D66" s="36" t="s">
        <v>49</v>
      </c>
      <c r="E66" s="36" t="s">
        <v>18</v>
      </c>
      <c r="F66" s="36" t="s">
        <v>47</v>
      </c>
      <c r="G66" s="39" t="s">
        <v>47</v>
      </c>
      <c r="H66" s="36">
        <v>875</v>
      </c>
      <c r="I66" s="39">
        <v>875</v>
      </c>
      <c r="J66" s="20"/>
    </row>
    <row r="67" spans="1:10" ht="33" customHeight="1" x14ac:dyDescent="0.35">
      <c r="A67" s="12">
        <v>66</v>
      </c>
      <c r="B67">
        <v>66</v>
      </c>
      <c r="C67" s="38" t="s">
        <v>107</v>
      </c>
      <c r="D67" s="38" t="s">
        <v>67</v>
      </c>
      <c r="E67" s="38" t="s">
        <v>64</v>
      </c>
      <c r="F67" s="38" t="s">
        <v>108</v>
      </c>
      <c r="G67" s="40" t="s">
        <v>47</v>
      </c>
      <c r="H67" s="38">
        <v>940</v>
      </c>
      <c r="I67" s="40">
        <v>940</v>
      </c>
      <c r="J67" s="21"/>
    </row>
    <row r="68" spans="1:10" ht="33" customHeight="1" x14ac:dyDescent="0.35">
      <c r="A68" s="12">
        <v>67</v>
      </c>
      <c r="B68">
        <v>67</v>
      </c>
      <c r="C68" s="36" t="s">
        <v>109</v>
      </c>
      <c r="D68" s="36" t="s">
        <v>67</v>
      </c>
      <c r="E68" s="36" t="s">
        <v>64</v>
      </c>
      <c r="F68" s="36" t="s">
        <v>108</v>
      </c>
      <c r="G68" s="39" t="s">
        <v>47</v>
      </c>
      <c r="H68" s="36">
        <v>200</v>
      </c>
      <c r="I68" s="39">
        <v>200</v>
      </c>
      <c r="J68" s="20"/>
    </row>
    <row r="69" spans="1:10" ht="33" customHeight="1" x14ac:dyDescent="0.35">
      <c r="A69" s="12">
        <v>68</v>
      </c>
      <c r="B69">
        <v>68</v>
      </c>
      <c r="C69" s="36" t="s">
        <v>110</v>
      </c>
      <c r="D69" s="36" t="s">
        <v>67</v>
      </c>
      <c r="E69" s="36" t="s">
        <v>64</v>
      </c>
      <c r="F69" s="36" t="s">
        <v>108</v>
      </c>
      <c r="G69" s="39" t="s">
        <v>47</v>
      </c>
      <c r="H69" s="36">
        <v>105</v>
      </c>
      <c r="I69" s="39">
        <v>105</v>
      </c>
      <c r="J69" s="20"/>
    </row>
    <row r="70" spans="1:10" ht="33" customHeight="1" x14ac:dyDescent="0.35">
      <c r="A70" s="12">
        <v>69</v>
      </c>
      <c r="B70">
        <v>69</v>
      </c>
      <c r="C70" s="36" t="s">
        <v>111</v>
      </c>
      <c r="D70" s="36" t="s">
        <v>67</v>
      </c>
      <c r="E70" s="36" t="s">
        <v>64</v>
      </c>
      <c r="F70" s="36" t="s">
        <v>108</v>
      </c>
      <c r="G70" s="39" t="s">
        <v>47</v>
      </c>
      <c r="H70" s="36">
        <v>50</v>
      </c>
      <c r="I70" s="39">
        <v>50</v>
      </c>
      <c r="J70" s="20"/>
    </row>
    <row r="71" spans="1:10" ht="33" customHeight="1" x14ac:dyDescent="0.35">
      <c r="A71" s="12">
        <v>70</v>
      </c>
      <c r="B71">
        <v>70</v>
      </c>
      <c r="C71" s="38" t="s">
        <v>112</v>
      </c>
      <c r="D71" s="38" t="s">
        <v>67</v>
      </c>
      <c r="E71" s="38" t="s">
        <v>64</v>
      </c>
      <c r="F71" s="38" t="s">
        <v>108</v>
      </c>
      <c r="G71" s="40" t="s">
        <v>47</v>
      </c>
      <c r="H71" s="38">
        <v>25</v>
      </c>
      <c r="I71" s="40">
        <v>25</v>
      </c>
      <c r="J71" s="21"/>
    </row>
    <row r="72" spans="1:10" ht="33" customHeight="1" x14ac:dyDescent="0.35">
      <c r="A72" s="12">
        <v>71</v>
      </c>
      <c r="B72">
        <v>71</v>
      </c>
      <c r="C72" s="36" t="s">
        <v>105</v>
      </c>
      <c r="D72" s="36" t="s">
        <v>67</v>
      </c>
      <c r="E72" s="36" t="s">
        <v>64</v>
      </c>
      <c r="F72" s="36" t="s">
        <v>108</v>
      </c>
      <c r="G72" s="39" t="s">
        <v>47</v>
      </c>
      <c r="H72" s="36">
        <v>120</v>
      </c>
      <c r="I72" s="39">
        <v>120</v>
      </c>
      <c r="J72" s="20"/>
    </row>
    <row r="73" spans="1:10" ht="33" customHeight="1" x14ac:dyDescent="0.35">
      <c r="A73" s="12">
        <v>72</v>
      </c>
      <c r="B73">
        <v>72</v>
      </c>
      <c r="C73" s="36" t="s">
        <v>87</v>
      </c>
      <c r="D73" s="36" t="s">
        <v>67</v>
      </c>
      <c r="E73" s="36" t="s">
        <v>64</v>
      </c>
      <c r="F73" s="36" t="s">
        <v>108</v>
      </c>
      <c r="G73" s="39" t="s">
        <v>47</v>
      </c>
      <c r="H73" s="36">
        <v>50</v>
      </c>
      <c r="I73" s="39">
        <v>50</v>
      </c>
      <c r="J73" s="20"/>
    </row>
    <row r="74" spans="1:10" ht="33" customHeight="1" x14ac:dyDescent="0.35">
      <c r="A74" s="12">
        <v>73</v>
      </c>
      <c r="B74">
        <v>73</v>
      </c>
      <c r="C74" s="36" t="s">
        <v>113</v>
      </c>
      <c r="D74" s="36" t="s">
        <v>67</v>
      </c>
      <c r="E74" s="36" t="s">
        <v>64</v>
      </c>
      <c r="F74" s="36" t="s">
        <v>108</v>
      </c>
      <c r="G74" s="39" t="s">
        <v>47</v>
      </c>
      <c r="H74" s="36">
        <v>50</v>
      </c>
      <c r="I74" s="39">
        <v>50</v>
      </c>
      <c r="J74" s="20"/>
    </row>
    <row r="75" spans="1:10" ht="33" customHeight="1" x14ac:dyDescent="0.35">
      <c r="A75" s="12">
        <v>74</v>
      </c>
      <c r="B75">
        <v>74</v>
      </c>
      <c r="C75" s="38" t="s">
        <v>158</v>
      </c>
      <c r="D75" s="38" t="s">
        <v>67</v>
      </c>
      <c r="E75" s="38" t="s">
        <v>64</v>
      </c>
      <c r="F75" s="38" t="s">
        <v>108</v>
      </c>
      <c r="G75" s="40" t="s">
        <v>47</v>
      </c>
      <c r="H75" s="38">
        <v>50</v>
      </c>
      <c r="I75" s="40">
        <v>50</v>
      </c>
      <c r="J75" s="21"/>
    </row>
    <row r="76" spans="1:10" ht="33" customHeight="1" x14ac:dyDescent="0.35">
      <c r="A76" s="12">
        <v>75</v>
      </c>
      <c r="B76">
        <v>75</v>
      </c>
      <c r="C76" s="36" t="s">
        <v>114</v>
      </c>
      <c r="D76" s="36" t="s">
        <v>67</v>
      </c>
      <c r="E76" s="36" t="s">
        <v>64</v>
      </c>
      <c r="F76" s="36" t="s">
        <v>108</v>
      </c>
      <c r="G76" s="39" t="s">
        <v>47</v>
      </c>
      <c r="H76" s="36">
        <v>50</v>
      </c>
      <c r="I76" s="39">
        <v>50</v>
      </c>
      <c r="J76" s="20"/>
    </row>
    <row r="77" spans="1:10" ht="33" customHeight="1" x14ac:dyDescent="0.35">
      <c r="A77" s="12">
        <v>76</v>
      </c>
      <c r="B77">
        <v>76</v>
      </c>
      <c r="C77" s="38" t="s">
        <v>68</v>
      </c>
      <c r="D77" s="38" t="s">
        <v>67</v>
      </c>
      <c r="E77" s="38" t="s">
        <v>64</v>
      </c>
      <c r="F77" s="38" t="s">
        <v>108</v>
      </c>
      <c r="G77" s="40" t="s">
        <v>47</v>
      </c>
      <c r="H77" s="38">
        <v>50</v>
      </c>
      <c r="I77" s="40">
        <v>50</v>
      </c>
      <c r="J77" s="21"/>
    </row>
    <row r="78" spans="1:10" ht="33" customHeight="1" x14ac:dyDescent="0.35">
      <c r="A78" s="12">
        <v>77</v>
      </c>
      <c r="B78">
        <v>77</v>
      </c>
      <c r="C78" s="36" t="s">
        <v>115</v>
      </c>
      <c r="D78" s="36" t="s">
        <v>67</v>
      </c>
      <c r="E78" s="36" t="s">
        <v>64</v>
      </c>
      <c r="F78" s="36" t="s">
        <v>108</v>
      </c>
      <c r="G78" s="39" t="s">
        <v>47</v>
      </c>
      <c r="H78" s="36">
        <v>120</v>
      </c>
      <c r="I78" s="39">
        <v>120</v>
      </c>
      <c r="J78" s="20"/>
    </row>
    <row r="79" spans="1:10" ht="33" customHeight="1" x14ac:dyDescent="0.35">
      <c r="A79" s="12">
        <v>78</v>
      </c>
      <c r="B79">
        <v>78</v>
      </c>
      <c r="C79" s="38" t="s">
        <v>116</v>
      </c>
      <c r="D79" s="38" t="s">
        <v>91</v>
      </c>
      <c r="E79" s="38" t="s">
        <v>64</v>
      </c>
      <c r="F79" s="38" t="s">
        <v>108</v>
      </c>
      <c r="G79" s="40" t="s">
        <v>47</v>
      </c>
      <c r="H79" s="38">
        <v>50</v>
      </c>
      <c r="I79" s="40">
        <v>50</v>
      </c>
      <c r="J79" s="21"/>
    </row>
    <row r="80" spans="1:10" ht="33" customHeight="1" x14ac:dyDescent="0.35">
      <c r="A80" s="12">
        <v>79</v>
      </c>
      <c r="B80">
        <v>79</v>
      </c>
      <c r="C80" s="36" t="s">
        <v>117</v>
      </c>
      <c r="D80" s="36" t="s">
        <v>67</v>
      </c>
      <c r="E80" s="36" t="s">
        <v>64</v>
      </c>
      <c r="F80" s="36" t="s">
        <v>108</v>
      </c>
      <c r="G80" s="39" t="s">
        <v>47</v>
      </c>
      <c r="H80" s="36">
        <v>50</v>
      </c>
      <c r="I80" s="39">
        <v>50</v>
      </c>
      <c r="J80" s="20"/>
    </row>
    <row r="81" spans="1:10" ht="33" customHeight="1" x14ac:dyDescent="0.35">
      <c r="A81" s="12">
        <v>80</v>
      </c>
      <c r="B81">
        <v>80</v>
      </c>
      <c r="C81" s="38" t="s">
        <v>90</v>
      </c>
      <c r="D81" s="38" t="s">
        <v>91</v>
      </c>
      <c r="E81" s="38" t="s">
        <v>64</v>
      </c>
      <c r="F81" s="38" t="s">
        <v>108</v>
      </c>
      <c r="G81" s="40" t="s">
        <v>47</v>
      </c>
      <c r="H81" s="38">
        <v>359</v>
      </c>
      <c r="I81" s="40">
        <v>359</v>
      </c>
      <c r="J81" s="21"/>
    </row>
    <row r="82" spans="1:10" ht="33" customHeight="1" x14ac:dyDescent="0.35">
      <c r="A82" s="12">
        <v>81</v>
      </c>
      <c r="B82">
        <v>81</v>
      </c>
      <c r="C82" s="36" t="s">
        <v>118</v>
      </c>
      <c r="D82" s="36" t="s">
        <v>67</v>
      </c>
      <c r="E82" s="36" t="s">
        <v>64</v>
      </c>
      <c r="F82" s="36" t="s">
        <v>108</v>
      </c>
      <c r="G82" s="39" t="s">
        <v>47</v>
      </c>
      <c r="H82" s="36" t="s">
        <v>119</v>
      </c>
      <c r="I82" s="39">
        <v>100</v>
      </c>
      <c r="J82" s="20"/>
    </row>
    <row r="83" spans="1:10" ht="33" customHeight="1" x14ac:dyDescent="0.35">
      <c r="A83" s="12">
        <v>82</v>
      </c>
      <c r="B83">
        <v>82</v>
      </c>
      <c r="C83" s="36" t="s">
        <v>120</v>
      </c>
      <c r="D83" s="36" t="s">
        <v>67</v>
      </c>
      <c r="E83" s="36" t="s">
        <v>64</v>
      </c>
      <c r="F83" s="36" t="s">
        <v>108</v>
      </c>
      <c r="G83" s="39" t="s">
        <v>47</v>
      </c>
      <c r="H83" s="36">
        <v>50</v>
      </c>
      <c r="I83" s="39">
        <v>50</v>
      </c>
      <c r="J83" s="20"/>
    </row>
    <row r="84" spans="1:10" ht="33" customHeight="1" x14ac:dyDescent="0.35">
      <c r="A84" s="12">
        <v>83</v>
      </c>
      <c r="B84">
        <v>83</v>
      </c>
      <c r="C84" s="36" t="s">
        <v>50</v>
      </c>
      <c r="D84" s="36" t="s">
        <v>50</v>
      </c>
      <c r="E84" s="36" t="s">
        <v>51</v>
      </c>
      <c r="F84" s="36" t="s">
        <v>52</v>
      </c>
      <c r="G84" s="39" t="s">
        <v>52</v>
      </c>
      <c r="H84" s="36">
        <v>3</v>
      </c>
      <c r="I84" s="39">
        <v>3</v>
      </c>
      <c r="J84" s="20"/>
    </row>
    <row r="85" spans="1:10" ht="33" customHeight="1" x14ac:dyDescent="0.35">
      <c r="A85" s="12">
        <v>84</v>
      </c>
      <c r="B85">
        <v>84</v>
      </c>
      <c r="C85" s="36" t="s">
        <v>53</v>
      </c>
      <c r="D85" s="36" t="s">
        <v>53</v>
      </c>
      <c r="E85" s="36" t="s">
        <v>54</v>
      </c>
      <c r="F85" s="36" t="s">
        <v>52</v>
      </c>
      <c r="G85" s="39" t="s">
        <v>52</v>
      </c>
      <c r="H85" s="36">
        <v>2</v>
      </c>
      <c r="I85" s="39">
        <v>2</v>
      </c>
      <c r="J85" s="20"/>
    </row>
    <row r="86" spans="1:10" ht="33" customHeight="1" x14ac:dyDescent="0.35">
      <c r="A86" s="12">
        <v>85</v>
      </c>
      <c r="B86">
        <v>85</v>
      </c>
      <c r="C86" s="36" t="s">
        <v>55</v>
      </c>
      <c r="D86" s="36" t="s">
        <v>121</v>
      </c>
      <c r="E86" s="36" t="s">
        <v>56</v>
      </c>
      <c r="F86" s="36" t="s">
        <v>57</v>
      </c>
      <c r="G86" s="39" t="s">
        <v>57</v>
      </c>
      <c r="H86" s="36">
        <v>42</v>
      </c>
      <c r="I86" s="39">
        <v>42</v>
      </c>
      <c r="J86" s="20"/>
    </row>
    <row r="87" spans="1:10" ht="33" customHeight="1" x14ac:dyDescent="0.35">
      <c r="A87" s="12">
        <v>86</v>
      </c>
      <c r="B87">
        <v>86</v>
      </c>
      <c r="C87" s="36" t="s">
        <v>58</v>
      </c>
      <c r="D87" s="36" t="s">
        <v>59</v>
      </c>
      <c r="E87" s="36" t="s">
        <v>60</v>
      </c>
      <c r="F87" s="36" t="s">
        <v>52</v>
      </c>
      <c r="G87" s="39" t="s">
        <v>52</v>
      </c>
      <c r="H87" s="36">
        <v>30</v>
      </c>
      <c r="I87" s="39">
        <v>30</v>
      </c>
      <c r="J87" s="20"/>
    </row>
    <row r="88" spans="1:10" ht="33" customHeight="1" x14ac:dyDescent="0.35">
      <c r="A88" s="12">
        <v>87</v>
      </c>
      <c r="B88">
        <v>87</v>
      </c>
      <c r="C88" s="36" t="s">
        <v>122</v>
      </c>
      <c r="D88" s="36" t="s">
        <v>67</v>
      </c>
      <c r="E88" s="36" t="s">
        <v>64</v>
      </c>
      <c r="F88" s="36" t="s">
        <v>123</v>
      </c>
      <c r="G88" s="39" t="s">
        <v>52</v>
      </c>
      <c r="H88" s="36" t="s">
        <v>119</v>
      </c>
      <c r="I88" s="39">
        <v>50</v>
      </c>
      <c r="J88" s="20"/>
    </row>
    <row r="89" spans="1:10" ht="33" customHeight="1" x14ac:dyDescent="0.35">
      <c r="A89" s="12">
        <v>88</v>
      </c>
      <c r="B89">
        <v>88</v>
      </c>
      <c r="C89" s="38" t="s">
        <v>124</v>
      </c>
      <c r="D89" s="38" t="s">
        <v>67</v>
      </c>
      <c r="E89" s="38" t="s">
        <v>64</v>
      </c>
      <c r="F89" s="38" t="s">
        <v>123</v>
      </c>
      <c r="G89" s="40" t="s">
        <v>52</v>
      </c>
      <c r="H89" s="38">
        <v>330</v>
      </c>
      <c r="I89" s="40">
        <v>330</v>
      </c>
      <c r="J89" s="21"/>
    </row>
    <row r="90" spans="1:10" ht="33" customHeight="1" x14ac:dyDescent="0.35">
      <c r="A90" s="12">
        <v>89</v>
      </c>
      <c r="B90">
        <v>89</v>
      </c>
      <c r="C90" s="36" t="s">
        <v>125</v>
      </c>
      <c r="D90" s="36" t="s">
        <v>67</v>
      </c>
      <c r="E90" s="36" t="s">
        <v>64</v>
      </c>
      <c r="F90" s="36" t="s">
        <v>123</v>
      </c>
      <c r="G90" s="39" t="s">
        <v>52</v>
      </c>
      <c r="H90" s="36">
        <v>200</v>
      </c>
      <c r="I90" s="39">
        <v>200</v>
      </c>
      <c r="J90" s="20"/>
    </row>
    <row r="91" spans="1:10" ht="33" customHeight="1" x14ac:dyDescent="0.35">
      <c r="A91" s="12">
        <v>90</v>
      </c>
      <c r="B91">
        <v>90</v>
      </c>
      <c r="C91" s="38" t="s">
        <v>159</v>
      </c>
      <c r="D91" s="38" t="s">
        <v>67</v>
      </c>
      <c r="E91" s="38" t="s">
        <v>64</v>
      </c>
      <c r="F91" s="38" t="s">
        <v>123</v>
      </c>
      <c r="G91" s="40" t="s">
        <v>52</v>
      </c>
      <c r="H91" s="38">
        <v>110</v>
      </c>
      <c r="I91" s="40">
        <v>110</v>
      </c>
      <c r="J91" s="21"/>
    </row>
    <row r="92" spans="1:10" ht="33" customHeight="1" x14ac:dyDescent="0.35">
      <c r="A92" s="12">
        <v>91</v>
      </c>
      <c r="B92">
        <v>91</v>
      </c>
      <c r="C92" s="38" t="s">
        <v>126</v>
      </c>
      <c r="D92" s="38" t="s">
        <v>67</v>
      </c>
      <c r="E92" s="38" t="s">
        <v>64</v>
      </c>
      <c r="F92" s="38" t="s">
        <v>123</v>
      </c>
      <c r="G92" s="40" t="s">
        <v>52</v>
      </c>
      <c r="H92" s="38">
        <v>100</v>
      </c>
      <c r="I92" s="40">
        <v>100</v>
      </c>
      <c r="J92" s="21"/>
    </row>
    <row r="93" spans="1:10" ht="33" customHeight="1" x14ac:dyDescent="0.35">
      <c r="A93" s="12">
        <v>92</v>
      </c>
      <c r="B93">
        <v>92</v>
      </c>
      <c r="C93" s="36" t="s">
        <v>127</v>
      </c>
      <c r="D93" s="36" t="s">
        <v>67</v>
      </c>
      <c r="E93" s="36" t="s">
        <v>64</v>
      </c>
      <c r="F93" s="36" t="s">
        <v>123</v>
      </c>
      <c r="G93" s="39" t="s">
        <v>52</v>
      </c>
      <c r="H93" s="36" t="s">
        <v>160</v>
      </c>
      <c r="I93" s="39">
        <v>100</v>
      </c>
      <c r="J93" s="20"/>
    </row>
    <row r="94" spans="1:10" ht="33" customHeight="1" x14ac:dyDescent="0.35">
      <c r="A94" s="12">
        <v>93</v>
      </c>
      <c r="B94">
        <v>93</v>
      </c>
      <c r="C94" s="36" t="s">
        <v>154</v>
      </c>
      <c r="D94" s="36" t="s">
        <v>67</v>
      </c>
      <c r="E94" s="36" t="s">
        <v>64</v>
      </c>
      <c r="F94" s="36" t="s">
        <v>123</v>
      </c>
      <c r="G94" s="39" t="s">
        <v>52</v>
      </c>
      <c r="H94" s="36">
        <v>82</v>
      </c>
      <c r="I94" s="39">
        <v>82</v>
      </c>
      <c r="J94" s="20"/>
    </row>
    <row r="95" spans="1:10" ht="33" customHeight="1" x14ac:dyDescent="0.35">
      <c r="A95" s="12">
        <v>94</v>
      </c>
      <c r="B95">
        <v>94</v>
      </c>
      <c r="C95" s="36" t="s">
        <v>128</v>
      </c>
      <c r="D95" s="36" t="s">
        <v>129</v>
      </c>
      <c r="E95" s="36" t="s">
        <v>64</v>
      </c>
      <c r="F95" s="36" t="s">
        <v>123</v>
      </c>
      <c r="G95" s="39" t="s">
        <v>52</v>
      </c>
      <c r="H95" s="36">
        <v>90</v>
      </c>
      <c r="I95" s="39">
        <v>90</v>
      </c>
      <c r="J95" s="20"/>
    </row>
    <row r="96" spans="1:10" ht="33" customHeight="1" x14ac:dyDescent="0.35">
      <c r="A96" s="12">
        <v>95</v>
      </c>
      <c r="B96">
        <v>95</v>
      </c>
      <c r="C96" s="36" t="s">
        <v>130</v>
      </c>
      <c r="D96" s="36" t="s">
        <v>67</v>
      </c>
      <c r="E96" s="36" t="s">
        <v>64</v>
      </c>
      <c r="F96" s="36" t="s">
        <v>123</v>
      </c>
      <c r="G96" s="39" t="s">
        <v>52</v>
      </c>
      <c r="H96" s="36">
        <v>100</v>
      </c>
      <c r="I96" s="39">
        <v>100</v>
      </c>
      <c r="J96" s="20"/>
    </row>
    <row r="97" spans="1:10" ht="33" customHeight="1" x14ac:dyDescent="0.35">
      <c r="A97" s="12">
        <v>96</v>
      </c>
      <c r="B97">
        <v>96</v>
      </c>
      <c r="C97" s="38" t="s">
        <v>161</v>
      </c>
      <c r="D97" s="38" t="s">
        <v>67</v>
      </c>
      <c r="E97" s="38" t="s">
        <v>64</v>
      </c>
      <c r="F97" s="38" t="s">
        <v>123</v>
      </c>
      <c r="G97" s="40" t="s">
        <v>52</v>
      </c>
      <c r="H97" s="38">
        <v>50</v>
      </c>
      <c r="I97" s="40">
        <v>50</v>
      </c>
      <c r="J97" s="21"/>
    </row>
    <row r="98" spans="1:10" ht="33" customHeight="1" x14ac:dyDescent="0.35">
      <c r="A98" s="12">
        <v>97</v>
      </c>
      <c r="B98">
        <v>97</v>
      </c>
      <c r="C98" s="38" t="s">
        <v>162</v>
      </c>
      <c r="D98" s="38" t="s">
        <v>67</v>
      </c>
      <c r="E98" s="38" t="s">
        <v>64</v>
      </c>
      <c r="F98" s="38" t="s">
        <v>123</v>
      </c>
      <c r="G98" s="40" t="s">
        <v>52</v>
      </c>
      <c r="H98" s="38">
        <v>100</v>
      </c>
      <c r="I98" s="40">
        <v>100</v>
      </c>
      <c r="J98" s="21"/>
    </row>
    <row r="99" spans="1:10" ht="33" customHeight="1" x14ac:dyDescent="0.35">
      <c r="A99" s="12">
        <v>98</v>
      </c>
      <c r="B99">
        <v>98</v>
      </c>
      <c r="C99" s="38" t="s">
        <v>131</v>
      </c>
      <c r="D99" s="38" t="s">
        <v>67</v>
      </c>
      <c r="E99" s="38" t="s">
        <v>64</v>
      </c>
      <c r="F99" s="38" t="s">
        <v>123</v>
      </c>
      <c r="G99" s="40" t="s">
        <v>52</v>
      </c>
      <c r="H99" s="38" t="s">
        <v>119</v>
      </c>
      <c r="I99" s="40">
        <v>55</v>
      </c>
      <c r="J99" s="21"/>
    </row>
    <row r="100" spans="1:10" ht="33" customHeight="1" x14ac:dyDescent="0.35">
      <c r="A100" s="12">
        <v>99</v>
      </c>
      <c r="B100">
        <v>99</v>
      </c>
      <c r="C100" s="36" t="s">
        <v>132</v>
      </c>
      <c r="D100" s="36" t="s">
        <v>74</v>
      </c>
      <c r="E100" s="36" t="s">
        <v>64</v>
      </c>
      <c r="F100" s="36" t="s">
        <v>123</v>
      </c>
      <c r="G100" s="39" t="s">
        <v>52</v>
      </c>
      <c r="H100" s="36" t="s">
        <v>133</v>
      </c>
      <c r="I100" s="39">
        <v>200</v>
      </c>
      <c r="J100" s="20"/>
    </row>
    <row r="101" spans="1:10" ht="33" customHeight="1" x14ac:dyDescent="0.35">
      <c r="A101" s="12">
        <v>100</v>
      </c>
      <c r="B101">
        <v>100</v>
      </c>
      <c r="C101" s="38" t="s">
        <v>134</v>
      </c>
      <c r="D101" s="38" t="s">
        <v>67</v>
      </c>
      <c r="E101" s="38" t="s">
        <v>64</v>
      </c>
      <c r="F101" s="38" t="s">
        <v>123</v>
      </c>
      <c r="G101" s="40" t="s">
        <v>52</v>
      </c>
      <c r="H101" s="38">
        <v>100</v>
      </c>
      <c r="I101" s="40">
        <v>100</v>
      </c>
      <c r="J101" s="21"/>
    </row>
    <row r="102" spans="1:10" ht="33" customHeight="1" x14ac:dyDescent="0.35">
      <c r="A102" s="12">
        <v>101</v>
      </c>
      <c r="B102">
        <v>101</v>
      </c>
      <c r="C102" s="38" t="s">
        <v>135</v>
      </c>
      <c r="D102" s="38" t="s">
        <v>91</v>
      </c>
      <c r="E102" s="38" t="s">
        <v>64</v>
      </c>
      <c r="F102" s="38" t="s">
        <v>123</v>
      </c>
      <c r="G102" s="40" t="s">
        <v>52</v>
      </c>
      <c r="H102" s="38">
        <v>237</v>
      </c>
      <c r="I102" s="40">
        <v>237</v>
      </c>
      <c r="J102" s="21"/>
    </row>
    <row r="103" spans="1:10" ht="33" customHeight="1" x14ac:dyDescent="0.35">
      <c r="A103" s="12">
        <v>102</v>
      </c>
      <c r="B103">
        <v>102</v>
      </c>
      <c r="C103" s="36" t="s">
        <v>90</v>
      </c>
      <c r="D103" s="36" t="s">
        <v>91</v>
      </c>
      <c r="E103" s="36" t="s">
        <v>64</v>
      </c>
      <c r="F103" s="36" t="s">
        <v>123</v>
      </c>
      <c r="G103" s="39" t="s">
        <v>52</v>
      </c>
      <c r="H103" s="36">
        <v>340</v>
      </c>
      <c r="I103" s="39">
        <v>340</v>
      </c>
      <c r="J103" s="20"/>
    </row>
    <row r="104" spans="1:10" ht="33" customHeight="1" x14ac:dyDescent="0.35">
      <c r="A104" s="12">
        <v>103</v>
      </c>
      <c r="B104">
        <v>103</v>
      </c>
      <c r="C104" s="38" t="s">
        <v>163</v>
      </c>
      <c r="D104" s="38" t="s">
        <v>67</v>
      </c>
      <c r="E104" s="38" t="s">
        <v>64</v>
      </c>
      <c r="F104" s="38" t="s">
        <v>123</v>
      </c>
      <c r="G104" s="40" t="s">
        <v>52</v>
      </c>
      <c r="H104" s="38" t="s">
        <v>119</v>
      </c>
      <c r="I104" s="40">
        <v>20</v>
      </c>
      <c r="J104" s="21"/>
    </row>
    <row r="105" spans="1:10" ht="33" customHeight="1" x14ac:dyDescent="0.35">
      <c r="A105" s="12">
        <v>104</v>
      </c>
      <c r="B105">
        <v>104</v>
      </c>
      <c r="C105" s="36" t="s">
        <v>155</v>
      </c>
      <c r="D105" s="36" t="s">
        <v>67</v>
      </c>
      <c r="E105" s="36" t="s">
        <v>64</v>
      </c>
      <c r="F105" s="36" t="s">
        <v>123</v>
      </c>
      <c r="G105" s="39" t="s">
        <v>52</v>
      </c>
      <c r="H105" s="36">
        <v>200</v>
      </c>
      <c r="I105" s="39">
        <v>200</v>
      </c>
      <c r="J105" s="20"/>
    </row>
    <row r="106" spans="1:10" ht="33" customHeight="1" x14ac:dyDescent="0.35">
      <c r="A106" s="12">
        <v>105</v>
      </c>
      <c r="B106">
        <v>105</v>
      </c>
      <c r="C106" s="38" t="s">
        <v>164</v>
      </c>
      <c r="D106" s="38" t="s">
        <v>67</v>
      </c>
      <c r="E106" s="38" t="s">
        <v>64</v>
      </c>
      <c r="F106" s="38" t="s">
        <v>123</v>
      </c>
      <c r="G106" s="40" t="s">
        <v>52</v>
      </c>
      <c r="H106" s="38">
        <v>315</v>
      </c>
      <c r="I106" s="40">
        <v>315</v>
      </c>
      <c r="J106" s="21"/>
    </row>
    <row r="107" spans="1:10" ht="33" customHeight="1" x14ac:dyDescent="0.35">
      <c r="A107" s="12">
        <v>106</v>
      </c>
      <c r="B107">
        <v>106</v>
      </c>
      <c r="C107" s="36" t="s">
        <v>136</v>
      </c>
      <c r="D107" s="36" t="s">
        <v>67</v>
      </c>
      <c r="E107" s="36" t="s">
        <v>64</v>
      </c>
      <c r="F107" s="36" t="s">
        <v>123</v>
      </c>
      <c r="G107" s="39" t="s">
        <v>52</v>
      </c>
      <c r="H107" s="36" t="s">
        <v>165</v>
      </c>
      <c r="I107" s="39">
        <v>100</v>
      </c>
      <c r="J107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workbookViewId="0">
      <selection activeCell="A2" sqref="A2:F4"/>
    </sheetView>
  </sheetViews>
  <sheetFormatPr defaultRowHeight="14.5" x14ac:dyDescent="0.35"/>
  <cols>
    <col min="1" max="1" width="33.26953125" customWidth="1"/>
  </cols>
  <sheetData>
    <row r="2" spans="1:6" ht="70" customHeight="1" x14ac:dyDescent="0.35">
      <c r="A2" s="41" t="s">
        <v>167</v>
      </c>
      <c r="B2" s="41"/>
      <c r="C2" s="41"/>
      <c r="D2" s="41"/>
      <c r="E2" s="41"/>
      <c r="F2" s="41"/>
    </row>
    <row r="3" spans="1:6" ht="27.75" customHeight="1" x14ac:dyDescent="0.35">
      <c r="A3" s="27" t="s">
        <v>137</v>
      </c>
      <c r="B3" s="28" t="s">
        <v>138</v>
      </c>
      <c r="C3" s="28" t="s">
        <v>139</v>
      </c>
      <c r="D3" s="28" t="s">
        <v>140</v>
      </c>
      <c r="E3" s="28" t="s">
        <v>141</v>
      </c>
      <c r="F3" s="28" t="s">
        <v>142</v>
      </c>
    </row>
    <row r="4" spans="1:6" ht="36.75" customHeight="1" x14ac:dyDescent="0.35">
      <c r="A4" s="29" t="s">
        <v>143</v>
      </c>
      <c r="B4" s="32">
        <f>COUNTIF('343&amp;344'!$G:$G,"2015-16")</f>
        <v>15</v>
      </c>
      <c r="C4" s="32">
        <f>COUNTIF('343&amp;344'!$G:$G,"2016-17")</f>
        <v>16</v>
      </c>
      <c r="D4" s="32">
        <f>COUNTIF('343&amp;344'!$G:$G,"2017-18")</f>
        <v>30</v>
      </c>
      <c r="E4" s="32">
        <f>COUNTIF('343&amp;344'!$G:$G,"2018-19")</f>
        <v>20</v>
      </c>
      <c r="F4" s="32">
        <f>COUNTIF('343&amp;344'!$G:$G,"2019-20")</f>
        <v>23</v>
      </c>
    </row>
  </sheetData>
  <mergeCells count="1"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selection activeCell="A2" sqref="A2:G6"/>
    </sheetView>
  </sheetViews>
  <sheetFormatPr defaultRowHeight="14.5" x14ac:dyDescent="0.35"/>
  <cols>
    <col min="1" max="1" width="38.26953125" bestFit="1" customWidth="1"/>
  </cols>
  <sheetData>
    <row r="2" spans="1:7" ht="38.5" customHeight="1" x14ac:dyDescent="0.35">
      <c r="A2" s="41" t="s">
        <v>168</v>
      </c>
      <c r="B2" s="41"/>
      <c r="C2" s="41"/>
      <c r="D2" s="41"/>
      <c r="E2" s="41"/>
      <c r="F2" s="41"/>
      <c r="G2" s="41"/>
    </row>
    <row r="3" spans="1:7" ht="27.75" customHeight="1" x14ac:dyDescent="0.35">
      <c r="A3" s="30" t="s">
        <v>137</v>
      </c>
      <c r="B3" s="31" t="s">
        <v>138</v>
      </c>
      <c r="C3" s="31" t="s">
        <v>139</v>
      </c>
      <c r="D3" s="31" t="s">
        <v>140</v>
      </c>
      <c r="E3" s="31" t="s">
        <v>141</v>
      </c>
      <c r="F3" s="31" t="s">
        <v>142</v>
      </c>
      <c r="G3" s="42" t="s">
        <v>153</v>
      </c>
    </row>
    <row r="4" spans="1:7" ht="36.75" customHeight="1" x14ac:dyDescent="0.35">
      <c r="A4" s="30" t="s">
        <v>144</v>
      </c>
      <c r="B4" s="1">
        <f>SUMIF('343&amp;344'!$G:$G,"2015-16",'343&amp;344'!$I:$I)</f>
        <v>1496</v>
      </c>
      <c r="C4" s="1">
        <f>SUMIF('343&amp;344'!$G:$G,"2016-17",'343&amp;344'!$I:$I)</f>
        <v>1317</v>
      </c>
      <c r="D4" s="5">
        <f>SUMIF('343&amp;344'!$G:$G,"2017-18",'343&amp;344'!$I:$I)</f>
        <v>1793</v>
      </c>
      <c r="E4" s="5">
        <f>SUMIF('343&amp;344'!$G:$G,"2018-19",'343&amp;344'!$I:$I)</f>
        <v>3312</v>
      </c>
      <c r="F4" s="5">
        <f>SUMIFS('343&amp;344'!I:I, '343&amp;344'!G:G,"2019-20")</f>
        <v>2914</v>
      </c>
      <c r="G4" s="42"/>
    </row>
    <row r="5" spans="1:7" ht="21" customHeight="1" x14ac:dyDescent="0.35">
      <c r="A5" s="30" t="s">
        <v>152</v>
      </c>
      <c r="B5" s="8">
        <v>3776</v>
      </c>
      <c r="C5" s="8">
        <v>3493</v>
      </c>
      <c r="D5" s="8">
        <v>3456</v>
      </c>
      <c r="E5" s="8">
        <v>3453</v>
      </c>
      <c r="F5" s="8">
        <v>3202</v>
      </c>
      <c r="G5" s="42"/>
    </row>
    <row r="6" spans="1:7" ht="32.25" customHeight="1" x14ac:dyDescent="0.35">
      <c r="A6" s="9" t="s">
        <v>169</v>
      </c>
      <c r="B6" s="10">
        <f>B4*100/B5</f>
        <v>39.618644067796609</v>
      </c>
      <c r="C6" s="10">
        <f t="shared" ref="C6:F6" si="0">C4*100/C5</f>
        <v>37.703979387346124</v>
      </c>
      <c r="D6" s="10">
        <f t="shared" si="0"/>
        <v>51.880787037037038</v>
      </c>
      <c r="E6" s="10">
        <f t="shared" si="0"/>
        <v>95.916594265855778</v>
      </c>
      <c r="F6" s="10">
        <f t="shared" si="0"/>
        <v>91.005621486570888</v>
      </c>
      <c r="G6" s="11">
        <f>AVERAGE(B6:F6)</f>
        <v>63.225125248921287</v>
      </c>
    </row>
    <row r="19" spans="1:1" ht="18.75" x14ac:dyDescent="0.25">
      <c r="A19" s="6" t="s">
        <v>150</v>
      </c>
    </row>
    <row r="20" spans="1:1" ht="18.75" x14ac:dyDescent="0.25">
      <c r="A20" s="7" t="s">
        <v>151</v>
      </c>
    </row>
  </sheetData>
  <mergeCells count="2">
    <mergeCell ref="G3:G5"/>
    <mergeCell ref="A2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4"/>
  <sheetViews>
    <sheetView topLeftCell="A7" workbookViewId="0">
      <selection activeCell="C29" sqref="C29"/>
    </sheetView>
  </sheetViews>
  <sheetFormatPr defaultRowHeight="14.5" x14ac:dyDescent="0.35"/>
  <cols>
    <col min="1" max="1" width="13.1796875" customWidth="1"/>
    <col min="2" max="2" width="55.453125" customWidth="1"/>
    <col min="3" max="6" width="7.7265625" customWidth="1"/>
    <col min="7" max="7" width="11.26953125" bestFit="1" customWidth="1"/>
  </cols>
  <sheetData>
    <row r="5" spans="1:2" x14ac:dyDescent="0.25">
      <c r="A5" s="2" t="s">
        <v>148</v>
      </c>
      <c r="B5" t="s">
        <v>146</v>
      </c>
    </row>
    <row r="6" spans="1:2" x14ac:dyDescent="0.25">
      <c r="A6" s="4" t="s">
        <v>12</v>
      </c>
      <c r="B6" s="3">
        <v>16</v>
      </c>
    </row>
    <row r="7" spans="1:2" x14ac:dyDescent="0.25">
      <c r="A7" s="4" t="s">
        <v>21</v>
      </c>
      <c r="B7" s="3">
        <v>15</v>
      </c>
    </row>
    <row r="8" spans="1:2" x14ac:dyDescent="0.25">
      <c r="A8" s="4" t="s">
        <v>24</v>
      </c>
      <c r="B8" s="3">
        <v>33</v>
      </c>
    </row>
    <row r="9" spans="1:2" x14ac:dyDescent="0.25">
      <c r="A9" s="4" t="s">
        <v>47</v>
      </c>
      <c r="B9" s="3">
        <v>20</v>
      </c>
    </row>
    <row r="10" spans="1:2" x14ac:dyDescent="0.25">
      <c r="A10" s="4" t="s">
        <v>52</v>
      </c>
      <c r="B10" s="3">
        <v>26</v>
      </c>
    </row>
    <row r="11" spans="1:2" x14ac:dyDescent="0.25">
      <c r="A11" s="4" t="s">
        <v>145</v>
      </c>
      <c r="B11" s="3">
        <v>110</v>
      </c>
    </row>
    <row r="12" spans="1:2" x14ac:dyDescent="0.25">
      <c r="A12" s="4"/>
      <c r="B12" s="3"/>
    </row>
    <row r="13" spans="1:2" x14ac:dyDescent="0.25">
      <c r="A13" s="4"/>
      <c r="B13" s="3"/>
    </row>
    <row r="14" spans="1:2" x14ac:dyDescent="0.25">
      <c r="A14" s="4"/>
      <c r="B14" s="3"/>
    </row>
    <row r="15" spans="1:2" x14ac:dyDescent="0.25">
      <c r="A15" s="4"/>
      <c r="B15" s="3"/>
    </row>
    <row r="16" spans="1:2" x14ac:dyDescent="0.25">
      <c r="A16" s="2" t="s">
        <v>1</v>
      </c>
      <c r="B16" t="s">
        <v>149</v>
      </c>
    </row>
    <row r="18" spans="1:2" x14ac:dyDescent="0.25">
      <c r="A18" s="2" t="s">
        <v>148</v>
      </c>
      <c r="B18" t="s">
        <v>147</v>
      </c>
    </row>
    <row r="19" spans="1:2" x14ac:dyDescent="0.25">
      <c r="A19" s="4" t="s">
        <v>12</v>
      </c>
      <c r="B19" s="3">
        <v>1596</v>
      </c>
    </row>
    <row r="20" spans="1:2" x14ac:dyDescent="0.25">
      <c r="A20" s="4" t="s">
        <v>21</v>
      </c>
      <c r="B20" s="3">
        <v>1217</v>
      </c>
    </row>
    <row r="21" spans="1:2" x14ac:dyDescent="0.25">
      <c r="A21" s="4" t="s">
        <v>24</v>
      </c>
      <c r="B21" s="3">
        <v>2844</v>
      </c>
    </row>
    <row r="22" spans="1:2" x14ac:dyDescent="0.25">
      <c r="A22" s="4" t="s">
        <v>47</v>
      </c>
      <c r="B22" s="3">
        <v>3762</v>
      </c>
    </row>
    <row r="23" spans="1:2" x14ac:dyDescent="0.25">
      <c r="A23" s="4" t="s">
        <v>52</v>
      </c>
      <c r="B23" s="3">
        <v>4842</v>
      </c>
    </row>
    <row r="24" spans="1:2" x14ac:dyDescent="0.25">
      <c r="A24" s="4" t="s">
        <v>145</v>
      </c>
      <c r="B24" s="3">
        <v>14261</v>
      </c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8"/>
  <sheetViews>
    <sheetView topLeftCell="A4" workbookViewId="0">
      <selection activeCell="E28" sqref="E28"/>
    </sheetView>
  </sheetViews>
  <sheetFormatPr defaultRowHeight="14.5" x14ac:dyDescent="0.35"/>
  <sheetData>
    <row r="2" spans="3:5" x14ac:dyDescent="0.25">
      <c r="C2">
        <v>60</v>
      </c>
      <c r="E2">
        <v>3</v>
      </c>
    </row>
    <row r="3" spans="3:5" x14ac:dyDescent="0.25">
      <c r="C3">
        <v>120</v>
      </c>
      <c r="E3">
        <v>2</v>
      </c>
    </row>
    <row r="4" spans="3:5" x14ac:dyDescent="0.25">
      <c r="C4">
        <v>70</v>
      </c>
      <c r="E4">
        <v>42</v>
      </c>
    </row>
    <row r="5" spans="3:5" x14ac:dyDescent="0.25">
      <c r="C5">
        <v>10</v>
      </c>
      <c r="E5">
        <v>30</v>
      </c>
    </row>
    <row r="6" spans="3:5" x14ac:dyDescent="0.25">
      <c r="C6">
        <v>61</v>
      </c>
      <c r="E6">
        <v>16</v>
      </c>
    </row>
    <row r="7" spans="3:5" x14ac:dyDescent="0.25">
      <c r="C7">
        <v>341</v>
      </c>
      <c r="E7">
        <v>500</v>
      </c>
    </row>
    <row r="8" spans="3:5" x14ac:dyDescent="0.25">
      <c r="C8">
        <v>100</v>
      </c>
      <c r="E8">
        <v>50</v>
      </c>
    </row>
    <row r="9" spans="3:5" x14ac:dyDescent="0.25">
      <c r="C9">
        <v>15</v>
      </c>
      <c r="E9">
        <v>50</v>
      </c>
    </row>
    <row r="10" spans="3:5" x14ac:dyDescent="0.25">
      <c r="C10">
        <v>100</v>
      </c>
      <c r="E10">
        <v>100</v>
      </c>
    </row>
    <row r="11" spans="3:5" x14ac:dyDescent="0.25">
      <c r="C11">
        <v>25</v>
      </c>
      <c r="E11">
        <v>170</v>
      </c>
    </row>
    <row r="12" spans="3:5" x14ac:dyDescent="0.25">
      <c r="C12">
        <v>50</v>
      </c>
      <c r="E12">
        <v>82</v>
      </c>
    </row>
    <row r="13" spans="3:5" x14ac:dyDescent="0.25">
      <c r="C13">
        <v>50</v>
      </c>
      <c r="E13">
        <v>90</v>
      </c>
    </row>
    <row r="14" spans="3:5" x14ac:dyDescent="0.25">
      <c r="C14">
        <v>50</v>
      </c>
      <c r="E14">
        <v>100</v>
      </c>
    </row>
    <row r="15" spans="3:5" x14ac:dyDescent="0.25">
      <c r="C15">
        <v>350</v>
      </c>
      <c r="E15">
        <v>100</v>
      </c>
    </row>
    <row r="16" spans="3:5" x14ac:dyDescent="0.25">
      <c r="C16">
        <v>94</v>
      </c>
      <c r="E16">
        <v>100</v>
      </c>
    </row>
    <row r="17" spans="3:5" x14ac:dyDescent="0.25">
      <c r="C17">
        <v>100</v>
      </c>
      <c r="E17">
        <v>0</v>
      </c>
    </row>
    <row r="18" spans="3:5" x14ac:dyDescent="0.25">
      <c r="C18">
        <f>SUM(C2:C17)</f>
        <v>1596</v>
      </c>
      <c r="E18">
        <v>200</v>
      </c>
    </row>
    <row r="19" spans="3:5" x14ac:dyDescent="0.25">
      <c r="E19">
        <v>100</v>
      </c>
    </row>
    <row r="20" spans="3:5" x14ac:dyDescent="0.25">
      <c r="E20">
        <v>901</v>
      </c>
    </row>
    <row r="21" spans="3:5" x14ac:dyDescent="0.25">
      <c r="E21">
        <v>340</v>
      </c>
    </row>
    <row r="22" spans="3:5" x14ac:dyDescent="0.25">
      <c r="E22">
        <v>1500</v>
      </c>
    </row>
    <row r="23" spans="3:5" x14ac:dyDescent="0.25">
      <c r="E23">
        <v>200</v>
      </c>
    </row>
    <row r="24" spans="3:5" x14ac:dyDescent="0.25">
      <c r="E24">
        <v>100</v>
      </c>
    </row>
    <row r="25" spans="3:5" x14ac:dyDescent="0.25">
      <c r="E25">
        <v>0</v>
      </c>
    </row>
    <row r="26" spans="3:5" x14ac:dyDescent="0.25">
      <c r="E26">
        <v>50</v>
      </c>
    </row>
    <row r="27" spans="3:5" x14ac:dyDescent="0.25">
      <c r="E27">
        <v>16</v>
      </c>
    </row>
    <row r="28" spans="3:5" x14ac:dyDescent="0.35">
      <c r="E28">
        <f>SUM(E2:E27)</f>
        <v>4842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343&amp;344</vt:lpstr>
      <vt:lpstr>Summary343</vt:lpstr>
      <vt:lpstr>Summary344</vt:lpstr>
      <vt:lpstr>pivot table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2021-01-12T03:37:16Z</dcterms:created>
  <dcterms:modified xsi:type="dcterms:W3CDTF">2021-04-15T14:33:52Z</dcterms:modified>
</cp:coreProperties>
</file>