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50" windowWidth="14810" windowHeight="7770" tabRatio="958" activeTab="1"/>
  </bookViews>
  <sheets>
    <sheet name="2.6.3" sheetId="28" r:id="rId1"/>
    <sheet name="Summary" sheetId="29" r:id="rId2"/>
  </sheets>
  <calcPr calcId="144525"/>
</workbook>
</file>

<file path=xl/calcChain.xml><?xml version="1.0" encoding="utf-8"?>
<calcChain xmlns="http://schemas.openxmlformats.org/spreadsheetml/2006/main">
  <c r="C18" i="29" l="1"/>
  <c r="D18" i="29"/>
  <c r="E18" i="29"/>
  <c r="F18" i="29"/>
  <c r="G18" i="29"/>
  <c r="G8" i="29" l="1"/>
  <c r="G9" i="29" s="1"/>
  <c r="G7" i="29"/>
  <c r="F8" i="29"/>
  <c r="F9" i="29" s="1"/>
  <c r="F7" i="29"/>
  <c r="E8" i="29"/>
  <c r="E7" i="29"/>
  <c r="E9" i="29" s="1"/>
  <c r="D8" i="29"/>
  <c r="D9" i="29" s="1"/>
  <c r="D7" i="29"/>
  <c r="C8" i="29"/>
  <c r="C9" i="29" s="1"/>
  <c r="C7" i="29"/>
  <c r="G5" i="29"/>
  <c r="G4" i="29"/>
  <c r="F5" i="29"/>
  <c r="F4" i="29"/>
  <c r="E5" i="29"/>
  <c r="E4" i="29"/>
  <c r="E16" i="29" s="1"/>
  <c r="D5" i="29"/>
  <c r="D4" i="29"/>
  <c r="C6" i="29"/>
  <c r="C5" i="29"/>
  <c r="C4" i="29"/>
  <c r="G10" i="29" l="1"/>
  <c r="G17" i="29"/>
  <c r="D17" i="29"/>
  <c r="D10" i="29"/>
  <c r="E6" i="29"/>
  <c r="E17" i="29"/>
  <c r="E10" i="29"/>
  <c r="D6" i="29"/>
  <c r="D16" i="29"/>
  <c r="F16" i="29"/>
  <c r="C16" i="29"/>
  <c r="F10" i="29"/>
  <c r="F17" i="29"/>
  <c r="C17" i="29"/>
  <c r="C10" i="29"/>
  <c r="G6" i="29"/>
  <c r="G16" i="29"/>
  <c r="F6" i="29"/>
  <c r="H93" i="28"/>
  <c r="G93" i="28"/>
  <c r="I93" i="28" s="1"/>
  <c r="H84" i="28"/>
  <c r="G84" i="28"/>
  <c r="I84" i="28" s="1"/>
  <c r="I75" i="28"/>
  <c r="H75" i="28"/>
  <c r="G75" i="28"/>
  <c r="H66" i="28"/>
  <c r="I66" i="28" s="1"/>
  <c r="G66" i="28"/>
  <c r="H57" i="28"/>
  <c r="G57" i="28"/>
  <c r="I57" i="28" s="1"/>
  <c r="H47" i="28"/>
  <c r="G47" i="28"/>
  <c r="I47" i="28" s="1"/>
  <c r="I38" i="28"/>
  <c r="H38" i="28"/>
  <c r="G38" i="28"/>
  <c r="H29" i="28"/>
  <c r="I29" i="28" s="1"/>
  <c r="G29" i="28"/>
  <c r="H20" i="28"/>
  <c r="G20" i="28"/>
  <c r="I20" i="28" s="1"/>
  <c r="H11" i="28"/>
  <c r="G11" i="28"/>
  <c r="I11" i="28" s="1"/>
</calcChain>
</file>

<file path=xl/sharedStrings.xml><?xml version="1.0" encoding="utf-8"?>
<sst xmlns="http://schemas.openxmlformats.org/spreadsheetml/2006/main" count="197" uniqueCount="40">
  <si>
    <t>Program Code</t>
  </si>
  <si>
    <t>Year</t>
  </si>
  <si>
    <t>Program Name</t>
  </si>
  <si>
    <t>Number of students passed in final year examination</t>
  </si>
  <si>
    <t>Number of students appeared in the final year examination</t>
  </si>
  <si>
    <t>2.6.3 Average pass percentage of Students during last five years   (30)</t>
  </si>
  <si>
    <t>2019-20</t>
  </si>
  <si>
    <t>2018-19</t>
  </si>
  <si>
    <t>2017-18</t>
  </si>
  <si>
    <t>2016-17</t>
  </si>
  <si>
    <t>2015-16</t>
  </si>
  <si>
    <t>Electronics Engineering</t>
  </si>
  <si>
    <t>UG</t>
  </si>
  <si>
    <t>PG</t>
  </si>
  <si>
    <t>Civil Engineering</t>
  </si>
  <si>
    <t>Computer Engineering</t>
  </si>
  <si>
    <t>Electrical Engineering</t>
  </si>
  <si>
    <t> 68</t>
  </si>
  <si>
    <t>Electronics &amp; Telecommunication</t>
  </si>
  <si>
    <t>Information Technology</t>
  </si>
  <si>
    <t>Mechanical</t>
  </si>
  <si>
    <t>Production Engineering</t>
  </si>
  <si>
    <t>MB5162</t>
  </si>
  <si>
    <t>MBA</t>
  </si>
  <si>
    <t>MB5163</t>
  </si>
  <si>
    <t>MB5164</t>
  </si>
  <si>
    <t>MB5165</t>
  </si>
  <si>
    <t>MB5166</t>
  </si>
  <si>
    <t>Result Awaited</t>
  </si>
  <si>
    <t>15-16</t>
  </si>
  <si>
    <t>16-17</t>
  </si>
  <si>
    <t>17-18</t>
  </si>
  <si>
    <t>18-19</t>
  </si>
  <si>
    <t>19-20</t>
  </si>
  <si>
    <t>Number of students appeared</t>
  </si>
  <si>
    <t>Number of students passes</t>
  </si>
  <si>
    <t>Average pass percentage of Students during last five years</t>
  </si>
  <si>
    <t>Avg. Pass % PG</t>
  </si>
  <si>
    <t>Avg. Pass % UG</t>
  </si>
  <si>
    <t>Avg. Pass % UG and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</si>
</sst>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00206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2" fillId="0" borderId="0" xfId="0" applyFont="1" applyFill="1" applyBorder="1"/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vertical="center"/>
    </xf>
    <xf numFmtId="0" fontId="6" fillId="0" borderId="4" xfId="1" applyFont="1" applyBorder="1" applyAlignment="1">
      <alignment horizontal="center"/>
    </xf>
    <xf numFmtId="0" fontId="1" fillId="0" borderId="1" xfId="0" applyFont="1" applyBorder="1" applyAlignment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/>
    <xf numFmtId="0" fontId="8" fillId="0" borderId="0" xfId="0" applyFont="1" applyAlignment="1">
      <alignment horizontal="left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0" borderId="4" xfId="1" applyFont="1" applyFill="1" applyBorder="1" applyAlignment="1">
      <alignment horizontal="center"/>
    </xf>
    <xf numFmtId="0" fontId="7" fillId="0" borderId="0" xfId="0" applyFont="1" applyFill="1"/>
    <xf numFmtId="0" fontId="0" fillId="0" borderId="1" xfId="0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2" fontId="9" fillId="0" borderId="0" xfId="0" applyNumberFormat="1" applyFont="1"/>
    <xf numFmtId="0" fontId="9" fillId="0" borderId="0" xfId="0" applyFont="1"/>
    <xf numFmtId="0" fontId="3" fillId="0" borderId="1" xfId="0" applyNumberFormat="1" applyFont="1" applyBorder="1" applyAlignment="1">
      <alignment horizontal="center"/>
    </xf>
    <xf numFmtId="0" fontId="2" fillId="0" borderId="5" xfId="0" applyFont="1" applyFill="1" applyBorder="1"/>
    <xf numFmtId="0" fontId="0" fillId="0" borderId="0" xfId="0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2" fontId="10" fillId="6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 wrapText="1"/>
    </xf>
    <xf numFmtId="2" fontId="10" fillId="8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r>
              <a:rPr lang="en-IN" sz="1200">
                <a:solidFill>
                  <a:srgbClr val="002060"/>
                </a:solidFill>
              </a:rPr>
              <a:t>Average pass % of Students during last five years</a:t>
            </a:r>
          </a:p>
        </c:rich>
      </c:tx>
      <c:layout/>
      <c:overlay val="0"/>
      <c:spPr>
        <a:solidFill>
          <a:schemeClr val="accent1">
            <a:lumMod val="20000"/>
            <a:lumOff val="80000"/>
          </a:schemeClr>
        </a:solidFill>
      </c:spPr>
    </c:title>
    <c:autoTitleDeleted val="0"/>
    <c:plotArea>
      <c:layout>
        <c:manualLayout>
          <c:layoutTarget val="inner"/>
          <c:xMode val="edge"/>
          <c:yMode val="edge"/>
          <c:x val="0.12125240594925635"/>
          <c:y val="0.21376219116521875"/>
          <c:w val="0.70030358705161855"/>
          <c:h val="0.6702579151775769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Summary!$B$9</c:f>
              <c:strCache>
                <c:ptCount val="1"/>
                <c:pt idx="0">
                  <c:v>Avg. Pass % PG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Summary!$C$9:$G$9</c:f>
              <c:numCache>
                <c:formatCode>0.00</c:formatCode>
                <c:ptCount val="5"/>
                <c:pt idx="0">
                  <c:v>81.451612903225808</c:v>
                </c:pt>
                <c:pt idx="1">
                  <c:v>79.27927927927928</c:v>
                </c:pt>
                <c:pt idx="2">
                  <c:v>78.571428571428569</c:v>
                </c:pt>
                <c:pt idx="3">
                  <c:v>68.103448275862064</c:v>
                </c:pt>
                <c:pt idx="4">
                  <c:v>70.967741935483872</c:v>
                </c:pt>
              </c:numCache>
            </c:numRef>
          </c:val>
        </c:ser>
        <c:ser>
          <c:idx val="2"/>
          <c:order val="1"/>
          <c:tx>
            <c:strRef>
              <c:f>Summary!$B$6</c:f>
              <c:strCache>
                <c:ptCount val="1"/>
                <c:pt idx="0">
                  <c:v>Avg. Pass % UG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Summary!$C$6:$G$6</c:f>
              <c:numCache>
                <c:formatCode>0.00</c:formatCode>
                <c:ptCount val="5"/>
                <c:pt idx="0">
                  <c:v>93.939393939393938</c:v>
                </c:pt>
                <c:pt idx="1">
                  <c:v>94.920993227990976</c:v>
                </c:pt>
                <c:pt idx="2">
                  <c:v>91.095066185318899</c:v>
                </c:pt>
                <c:pt idx="3">
                  <c:v>91.466083150984687</c:v>
                </c:pt>
                <c:pt idx="4">
                  <c:v>99.29245283018868</c:v>
                </c:pt>
              </c:numCache>
            </c:numRef>
          </c:val>
        </c:ser>
        <c:ser>
          <c:idx val="6"/>
          <c:order val="2"/>
          <c:tx>
            <c:strRef>
              <c:f>Summary!$B$10</c:f>
              <c:strCache>
                <c:ptCount val="1"/>
                <c:pt idx="0">
                  <c:v>Avg. Pass % UG and PG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75000"/>
                  </a:schemeClr>
                </a:gs>
                <a:gs pos="77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7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  <c:txPr>
              <a:bodyPr rot="-5400000" vert="horz"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Summary!$C$10:$G$10</c:f>
              <c:numCache>
                <c:formatCode>0.00</c:formatCode>
                <c:ptCount val="5"/>
                <c:pt idx="0">
                  <c:v>92.248908296943227</c:v>
                </c:pt>
                <c:pt idx="1">
                  <c:v>93.179538615847548</c:v>
                </c:pt>
                <c:pt idx="2">
                  <c:v>89.773950484391818</c:v>
                </c:pt>
                <c:pt idx="3">
                  <c:v>88.834951456310677</c:v>
                </c:pt>
                <c:pt idx="4">
                  <c:v>96.493092454835278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899328"/>
        <c:axId val="18900864"/>
      </c:barChart>
      <c:catAx>
        <c:axId val="1889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900864"/>
        <c:crosses val="autoZero"/>
        <c:auto val="1"/>
        <c:lblAlgn val="ctr"/>
        <c:lblOffset val="100"/>
        <c:noMultiLvlLbl val="0"/>
      </c:catAx>
      <c:valAx>
        <c:axId val="189008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899328"/>
        <c:crosses val="autoZero"/>
        <c:crossBetween val="between"/>
      </c:valAx>
    </c:plotArea>
    <c:legend>
      <c:legendPos val="r"/>
      <c:legendEntry>
        <c:idx val="2"/>
        <c:txPr>
          <a:bodyPr/>
          <a:lstStyle/>
          <a:p>
            <a:pPr>
              <a:defRPr b="1">
                <a:solidFill>
                  <a:srgbClr val="0070C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81877821522309724"/>
          <c:y val="0.30034995625546806"/>
          <c:w val="0.15622178477690288"/>
          <c:h val="0.48263305628463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solidFill>
          <a:schemeClr val="accent1">
            <a:lumMod val="20000"/>
            <a:lumOff val="80000"/>
          </a:schemeClr>
        </a:solidFill>
      </c:spPr>
      <c:txPr>
        <a:bodyPr/>
        <a:lstStyle/>
        <a:p>
          <a:pPr>
            <a:defRPr sz="1200">
              <a:solidFill>
                <a:srgbClr val="002060"/>
              </a:solidFill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Summary!$B$18</c:f>
              <c:strCache>
                <c:ptCount val="1"/>
                <c:pt idx="0">
                  <c:v>Average pass percentage of Students during last five years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Summary!$C$15:$G$15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Summary!$C$18:$G$18</c:f>
              <c:numCache>
                <c:formatCode>0.00</c:formatCode>
                <c:ptCount val="5"/>
                <c:pt idx="0">
                  <c:v>92.248908296943227</c:v>
                </c:pt>
                <c:pt idx="1">
                  <c:v>93.179538615847548</c:v>
                </c:pt>
                <c:pt idx="2">
                  <c:v>89.773950484391818</c:v>
                </c:pt>
                <c:pt idx="3">
                  <c:v>88.834951456310677</c:v>
                </c:pt>
                <c:pt idx="4">
                  <c:v>96.493092454835278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8"/>
        <c:overlap val="2"/>
        <c:axId val="47435136"/>
        <c:axId val="47445120"/>
      </c:barChart>
      <c:catAx>
        <c:axId val="4743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47445120"/>
        <c:crosses val="autoZero"/>
        <c:auto val="1"/>
        <c:lblAlgn val="ctr"/>
        <c:lblOffset val="100"/>
        <c:noMultiLvlLbl val="0"/>
      </c:catAx>
      <c:valAx>
        <c:axId val="47445120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4351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</xdr:row>
      <xdr:rowOff>250825</xdr:rowOff>
    </xdr:from>
    <xdr:to>
      <xdr:col>15</xdr:col>
      <xdr:colOff>533399</xdr:colOff>
      <xdr:row>8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587375</xdr:colOff>
      <xdr:row>9</xdr:row>
      <xdr:rowOff>53975</xdr:rowOff>
    </xdr:from>
    <xdr:to>
      <xdr:col>14</xdr:col>
      <xdr:colOff>222250</xdr:colOff>
      <xdr:row>17</xdr:row>
      <xdr:rowOff>44450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3"/>
  <sheetViews>
    <sheetView topLeftCell="A43" zoomScaleNormal="100" workbookViewId="0">
      <selection activeCell="B65" sqref="B65"/>
    </sheetView>
  </sheetViews>
  <sheetFormatPr defaultColWidth="9.1796875" defaultRowHeight="14.5" x14ac:dyDescent="0.35"/>
  <cols>
    <col min="1" max="1" width="9.1796875" style="17"/>
    <col min="2" max="2" width="13.453125" style="8" customWidth="1"/>
    <col min="3" max="3" width="30.54296875" style="8" customWidth="1"/>
    <col min="4" max="4" width="20.1796875" style="11" customWidth="1"/>
    <col min="5" max="5" width="21.54296875" style="11" customWidth="1"/>
    <col min="6" max="16384" width="9.1796875" style="7"/>
  </cols>
  <sheetData>
    <row r="1" spans="1:9" ht="15" x14ac:dyDescent="0.25">
      <c r="A1" s="17" t="s">
        <v>5</v>
      </c>
    </row>
    <row r="2" spans="1:9" s="1" customFormat="1" ht="45" x14ac:dyDescent="0.25">
      <c r="A2" s="21" t="s">
        <v>1</v>
      </c>
      <c r="B2" s="2" t="s">
        <v>0</v>
      </c>
      <c r="C2" s="2" t="s">
        <v>2</v>
      </c>
      <c r="D2" s="6" t="s">
        <v>4</v>
      </c>
      <c r="E2" s="6" t="s">
        <v>3</v>
      </c>
    </row>
    <row r="3" spans="1:9" s="1" customFormat="1" ht="15" x14ac:dyDescent="0.25">
      <c r="A3" s="51" t="s">
        <v>12</v>
      </c>
      <c r="B3" s="51"/>
      <c r="C3" s="51"/>
      <c r="D3" s="51"/>
      <c r="E3" s="52"/>
    </row>
    <row r="4" spans="1:9" s="1" customFormat="1" ht="15" x14ac:dyDescent="0.25">
      <c r="A4" s="18" t="s">
        <v>10</v>
      </c>
      <c r="B4" s="4">
        <v>516219110</v>
      </c>
      <c r="C4" s="4" t="s">
        <v>14</v>
      </c>
      <c r="D4" s="12">
        <v>141</v>
      </c>
      <c r="E4" s="12">
        <v>104</v>
      </c>
    </row>
    <row r="5" spans="1:9" s="1" customFormat="1" ht="15" x14ac:dyDescent="0.25">
      <c r="A5" s="18" t="s">
        <v>10</v>
      </c>
      <c r="B5" s="23">
        <v>516224510</v>
      </c>
      <c r="C5" s="4" t="s">
        <v>15</v>
      </c>
      <c r="D5" s="10">
        <v>82</v>
      </c>
      <c r="E5" s="10">
        <v>72</v>
      </c>
    </row>
    <row r="6" spans="1:9" s="1" customFormat="1" x14ac:dyDescent="0.35">
      <c r="A6" s="18" t="s">
        <v>10</v>
      </c>
      <c r="B6" s="23">
        <v>516229310</v>
      </c>
      <c r="C6" s="4" t="s">
        <v>16</v>
      </c>
      <c r="D6" s="5" t="s">
        <v>17</v>
      </c>
      <c r="E6" s="5">
        <v>65</v>
      </c>
    </row>
    <row r="7" spans="1:9" ht="15" x14ac:dyDescent="0.25">
      <c r="A7" s="18" t="s">
        <v>10</v>
      </c>
      <c r="B7" s="4">
        <v>516237610</v>
      </c>
      <c r="C7" s="4" t="s">
        <v>11</v>
      </c>
      <c r="D7" s="10">
        <v>89</v>
      </c>
      <c r="E7" s="10">
        <v>85</v>
      </c>
    </row>
    <row r="8" spans="1:9" ht="15" x14ac:dyDescent="0.25">
      <c r="A8" s="18" t="s">
        <v>10</v>
      </c>
      <c r="B8" s="4">
        <v>516237210</v>
      </c>
      <c r="C8" s="4" t="s">
        <v>18</v>
      </c>
      <c r="D8" s="12">
        <v>82</v>
      </c>
      <c r="E8" s="12">
        <v>73</v>
      </c>
    </row>
    <row r="9" spans="1:9" ht="15.75" x14ac:dyDescent="0.25">
      <c r="A9" s="18" t="s">
        <v>10</v>
      </c>
      <c r="B9" s="23">
        <v>516224610</v>
      </c>
      <c r="C9" s="15" t="s">
        <v>19</v>
      </c>
      <c r="D9" s="14">
        <v>75</v>
      </c>
      <c r="E9" s="14">
        <v>72</v>
      </c>
    </row>
    <row r="10" spans="1:9" ht="15" x14ac:dyDescent="0.25">
      <c r="A10" s="18" t="s">
        <v>10</v>
      </c>
      <c r="B10" s="23">
        <v>516261210</v>
      </c>
      <c r="C10" s="4" t="s">
        <v>20</v>
      </c>
      <c r="D10" s="13">
        <v>232</v>
      </c>
      <c r="E10" s="13">
        <v>187</v>
      </c>
    </row>
    <row r="11" spans="1:9" ht="18.75" x14ac:dyDescent="0.3">
      <c r="A11" s="18" t="s">
        <v>10</v>
      </c>
      <c r="B11" s="23">
        <v>516260610</v>
      </c>
      <c r="C11" s="4" t="s">
        <v>21</v>
      </c>
      <c r="D11" s="10">
        <v>91</v>
      </c>
      <c r="E11" s="10">
        <v>86</v>
      </c>
      <c r="G11" s="7">
        <f>SUM(E4:E11)</f>
        <v>744</v>
      </c>
      <c r="H11" s="7">
        <f>SUM(D4:D11)</f>
        <v>792</v>
      </c>
      <c r="I11" s="44">
        <f>(G11/H11)*100</f>
        <v>93.939393939393938</v>
      </c>
    </row>
    <row r="12" spans="1:9" ht="15" x14ac:dyDescent="0.25">
      <c r="A12" s="34"/>
      <c r="B12" s="35"/>
      <c r="C12" s="35"/>
      <c r="D12" s="36"/>
      <c r="E12" s="36"/>
    </row>
    <row r="13" spans="1:9" ht="15" x14ac:dyDescent="0.25">
      <c r="A13" s="18" t="s">
        <v>9</v>
      </c>
      <c r="B13" s="4">
        <v>516219110</v>
      </c>
      <c r="C13" s="4" t="s">
        <v>14</v>
      </c>
      <c r="D13" s="12">
        <v>181</v>
      </c>
      <c r="E13" s="12">
        <v>157</v>
      </c>
    </row>
    <row r="14" spans="1:9" ht="15" x14ac:dyDescent="0.25">
      <c r="A14" s="18" t="s">
        <v>9</v>
      </c>
      <c r="B14" s="23">
        <v>516224510</v>
      </c>
      <c r="C14" s="4" t="s">
        <v>15</v>
      </c>
      <c r="D14" s="10">
        <v>146</v>
      </c>
      <c r="E14" s="10">
        <v>146</v>
      </c>
    </row>
    <row r="15" spans="1:9" ht="15" x14ac:dyDescent="0.25">
      <c r="A15" s="18" t="s">
        <v>9</v>
      </c>
      <c r="B15" s="23">
        <v>516229310</v>
      </c>
      <c r="C15" s="16" t="s">
        <v>16</v>
      </c>
      <c r="D15" s="46">
        <v>63</v>
      </c>
      <c r="E15" s="5">
        <v>62</v>
      </c>
    </row>
    <row r="16" spans="1:9" ht="15" x14ac:dyDescent="0.25">
      <c r="A16" s="18" t="s">
        <v>9</v>
      </c>
      <c r="B16" s="4">
        <v>516237610</v>
      </c>
      <c r="C16" s="4" t="s">
        <v>11</v>
      </c>
      <c r="D16" s="10">
        <v>82</v>
      </c>
      <c r="E16" s="10">
        <v>81</v>
      </c>
    </row>
    <row r="17" spans="1:9" ht="15" x14ac:dyDescent="0.25">
      <c r="A17" s="18" t="s">
        <v>9</v>
      </c>
      <c r="B17" s="4">
        <v>516237210</v>
      </c>
      <c r="C17" s="4" t="s">
        <v>18</v>
      </c>
      <c r="D17" s="12">
        <v>62</v>
      </c>
      <c r="E17" s="12">
        <v>62</v>
      </c>
    </row>
    <row r="18" spans="1:9" ht="15.75" x14ac:dyDescent="0.25">
      <c r="A18" s="18" t="s">
        <v>9</v>
      </c>
      <c r="B18" s="23">
        <v>516224610</v>
      </c>
      <c r="C18" s="15" t="s">
        <v>19</v>
      </c>
      <c r="D18" s="14">
        <v>85</v>
      </c>
      <c r="E18" s="14">
        <v>83</v>
      </c>
    </row>
    <row r="19" spans="1:9" ht="15" x14ac:dyDescent="0.25">
      <c r="A19" s="18" t="s">
        <v>9</v>
      </c>
      <c r="B19" s="23">
        <v>516261210</v>
      </c>
      <c r="C19" s="4" t="s">
        <v>20</v>
      </c>
      <c r="D19" s="13">
        <v>201</v>
      </c>
      <c r="E19" s="12">
        <v>187</v>
      </c>
    </row>
    <row r="20" spans="1:9" ht="18.75" x14ac:dyDescent="0.3">
      <c r="A20" s="18" t="s">
        <v>9</v>
      </c>
      <c r="B20" s="23">
        <v>516260610</v>
      </c>
      <c r="C20" s="4" t="s">
        <v>21</v>
      </c>
      <c r="D20" s="10">
        <v>66</v>
      </c>
      <c r="E20" s="10">
        <v>63</v>
      </c>
      <c r="G20" s="7">
        <f>SUM(E13:E20)</f>
        <v>841</v>
      </c>
      <c r="H20" s="7">
        <f>SUM(D13:D20)</f>
        <v>886</v>
      </c>
      <c r="I20" s="44">
        <f>(G20/H20)*100</f>
        <v>94.920993227990962</v>
      </c>
    </row>
    <row r="21" spans="1:9" ht="15" x14ac:dyDescent="0.25">
      <c r="A21" s="34"/>
      <c r="B21" s="35"/>
      <c r="C21" s="35"/>
      <c r="D21" s="36"/>
      <c r="E21" s="36"/>
    </row>
    <row r="22" spans="1:9" ht="15" x14ac:dyDescent="0.25">
      <c r="A22" s="18" t="s">
        <v>8</v>
      </c>
      <c r="B22" s="4">
        <v>516219110</v>
      </c>
      <c r="C22" s="4" t="s">
        <v>14</v>
      </c>
      <c r="D22" s="12">
        <v>206</v>
      </c>
      <c r="E22" s="12">
        <v>189</v>
      </c>
    </row>
    <row r="23" spans="1:9" ht="15" x14ac:dyDescent="0.25">
      <c r="A23" s="18" t="s">
        <v>8</v>
      </c>
      <c r="B23" s="23">
        <v>516224510</v>
      </c>
      <c r="C23" s="4" t="s">
        <v>15</v>
      </c>
      <c r="D23" s="10">
        <v>138</v>
      </c>
      <c r="E23" s="10">
        <v>137</v>
      </c>
    </row>
    <row r="24" spans="1:9" ht="15" x14ac:dyDescent="0.25">
      <c r="A24" s="18" t="s">
        <v>8</v>
      </c>
      <c r="B24" s="23">
        <v>516229310</v>
      </c>
      <c r="C24" s="16" t="s">
        <v>16</v>
      </c>
      <c r="D24" s="5">
        <v>77</v>
      </c>
      <c r="E24" s="5">
        <v>51</v>
      </c>
    </row>
    <row r="25" spans="1:9" ht="15" x14ac:dyDescent="0.25">
      <c r="A25" s="18" t="s">
        <v>8</v>
      </c>
      <c r="B25" s="4">
        <v>516237610</v>
      </c>
      <c r="C25" s="4" t="s">
        <v>11</v>
      </c>
      <c r="D25" s="10">
        <v>43</v>
      </c>
      <c r="E25" s="10">
        <v>41</v>
      </c>
    </row>
    <row r="26" spans="1:9" ht="15" x14ac:dyDescent="0.25">
      <c r="A26" s="18" t="s">
        <v>8</v>
      </c>
      <c r="B26" s="4">
        <v>516237210</v>
      </c>
      <c r="C26" s="4" t="s">
        <v>18</v>
      </c>
      <c r="D26" s="12">
        <v>70</v>
      </c>
      <c r="E26" s="12">
        <v>66</v>
      </c>
    </row>
    <row r="27" spans="1:9" ht="15.75" x14ac:dyDescent="0.25">
      <c r="A27" s="18" t="s">
        <v>8</v>
      </c>
      <c r="B27" s="23">
        <v>516224610</v>
      </c>
      <c r="C27" s="15" t="s">
        <v>19</v>
      </c>
      <c r="D27" s="14">
        <v>47</v>
      </c>
      <c r="E27" s="14">
        <v>46</v>
      </c>
    </row>
    <row r="28" spans="1:9" ht="15" x14ac:dyDescent="0.25">
      <c r="A28" s="18" t="s">
        <v>8</v>
      </c>
      <c r="B28" s="23">
        <v>516261210</v>
      </c>
      <c r="C28" s="4" t="s">
        <v>20</v>
      </c>
      <c r="D28" s="13">
        <v>180</v>
      </c>
      <c r="E28" s="12">
        <v>160</v>
      </c>
    </row>
    <row r="29" spans="1:9" ht="18.75" x14ac:dyDescent="0.3">
      <c r="A29" s="18" t="s">
        <v>8</v>
      </c>
      <c r="B29" s="23">
        <v>516260610</v>
      </c>
      <c r="C29" s="4" t="s">
        <v>21</v>
      </c>
      <c r="D29" s="10">
        <v>70</v>
      </c>
      <c r="E29" s="10">
        <v>67</v>
      </c>
      <c r="G29" s="7">
        <f>SUM(E22:E29)</f>
        <v>757</v>
      </c>
      <c r="H29" s="7">
        <f>SUM(D22:D29)</f>
        <v>831</v>
      </c>
      <c r="I29" s="44">
        <f>(G29/H29)*100</f>
        <v>91.095066185318899</v>
      </c>
    </row>
    <row r="30" spans="1:9" ht="15" x14ac:dyDescent="0.25">
      <c r="A30" s="34"/>
      <c r="B30" s="35"/>
      <c r="C30" s="35"/>
      <c r="D30" s="36"/>
      <c r="E30" s="36"/>
    </row>
    <row r="31" spans="1:9" ht="15" x14ac:dyDescent="0.25">
      <c r="A31" s="18" t="s">
        <v>7</v>
      </c>
      <c r="B31" s="4">
        <v>516219110</v>
      </c>
      <c r="C31" s="4" t="s">
        <v>14</v>
      </c>
      <c r="D31" s="12">
        <v>208</v>
      </c>
      <c r="E31" s="12">
        <v>177</v>
      </c>
    </row>
    <row r="32" spans="1:9" ht="15" x14ac:dyDescent="0.25">
      <c r="A32" s="18" t="s">
        <v>7</v>
      </c>
      <c r="B32" s="23">
        <v>516224510</v>
      </c>
      <c r="C32" s="4" t="s">
        <v>15</v>
      </c>
      <c r="D32" s="10">
        <v>130</v>
      </c>
      <c r="E32" s="10">
        <v>130</v>
      </c>
    </row>
    <row r="33" spans="1:9" ht="15" x14ac:dyDescent="0.25">
      <c r="A33" s="18" t="s">
        <v>7</v>
      </c>
      <c r="B33" s="23">
        <v>516229310</v>
      </c>
      <c r="C33" s="16" t="s">
        <v>16</v>
      </c>
      <c r="D33" s="5">
        <v>83</v>
      </c>
      <c r="E33" s="5">
        <v>68</v>
      </c>
    </row>
    <row r="34" spans="1:9" ht="15" x14ac:dyDescent="0.25">
      <c r="A34" s="18" t="s">
        <v>7</v>
      </c>
      <c r="B34" s="4">
        <v>516237610</v>
      </c>
      <c r="C34" s="4" t="s">
        <v>11</v>
      </c>
      <c r="D34" s="12">
        <v>68</v>
      </c>
      <c r="E34" s="12">
        <v>65</v>
      </c>
    </row>
    <row r="35" spans="1:9" ht="15" x14ac:dyDescent="0.25">
      <c r="A35" s="18" t="s">
        <v>7</v>
      </c>
      <c r="B35" s="4">
        <v>516237210</v>
      </c>
      <c r="C35" s="4" t="s">
        <v>18</v>
      </c>
      <c r="D35" s="12">
        <v>77</v>
      </c>
      <c r="E35" s="12">
        <v>76</v>
      </c>
    </row>
    <row r="36" spans="1:9" ht="15.75" x14ac:dyDescent="0.25">
      <c r="A36" s="18" t="s">
        <v>7</v>
      </c>
      <c r="B36" s="23">
        <v>516224610</v>
      </c>
      <c r="C36" s="15" t="s">
        <v>19</v>
      </c>
      <c r="D36" s="14">
        <v>74</v>
      </c>
      <c r="E36" s="14">
        <v>74</v>
      </c>
    </row>
    <row r="37" spans="1:9" ht="15" x14ac:dyDescent="0.25">
      <c r="A37" s="18" t="s">
        <v>7</v>
      </c>
      <c r="B37" s="23">
        <v>516261210</v>
      </c>
      <c r="C37" s="4" t="s">
        <v>20</v>
      </c>
      <c r="D37" s="13">
        <v>209</v>
      </c>
      <c r="E37" s="12">
        <v>189</v>
      </c>
    </row>
    <row r="38" spans="1:9" ht="18.75" x14ac:dyDescent="0.3">
      <c r="A38" s="18" t="s">
        <v>7</v>
      </c>
      <c r="B38" s="23">
        <v>516260610</v>
      </c>
      <c r="C38" s="4" t="s">
        <v>21</v>
      </c>
      <c r="D38" s="12">
        <v>65</v>
      </c>
      <c r="E38" s="12">
        <v>57</v>
      </c>
      <c r="G38" s="7">
        <f>SUM(E31:E38)</f>
        <v>836</v>
      </c>
      <c r="H38" s="7">
        <f>SUM(D31:D38)</f>
        <v>914</v>
      </c>
      <c r="I38" s="45">
        <f>(G38/H38)*100</f>
        <v>91.466083150984673</v>
      </c>
    </row>
    <row r="39" spans="1:9" ht="15" x14ac:dyDescent="0.25">
      <c r="A39" s="34"/>
      <c r="B39" s="35"/>
      <c r="C39" s="35"/>
      <c r="D39" s="37"/>
      <c r="E39" s="37"/>
    </row>
    <row r="40" spans="1:9" ht="15" x14ac:dyDescent="0.25">
      <c r="A40" s="18" t="s">
        <v>6</v>
      </c>
      <c r="B40" s="4">
        <v>516219110</v>
      </c>
      <c r="C40" s="4" t="s">
        <v>14</v>
      </c>
      <c r="D40" s="5">
        <v>192</v>
      </c>
      <c r="E40" s="5">
        <v>192</v>
      </c>
    </row>
    <row r="41" spans="1:9" ht="15" x14ac:dyDescent="0.25">
      <c r="A41" s="18" t="s">
        <v>6</v>
      </c>
      <c r="B41" s="23">
        <v>516224510</v>
      </c>
      <c r="C41" s="4" t="s">
        <v>15</v>
      </c>
      <c r="D41" s="5">
        <v>139</v>
      </c>
      <c r="E41" s="5">
        <v>139</v>
      </c>
    </row>
    <row r="42" spans="1:9" ht="15" x14ac:dyDescent="0.25">
      <c r="A42" s="18" t="s">
        <v>6</v>
      </c>
      <c r="B42" s="23">
        <v>516229310</v>
      </c>
      <c r="C42" s="16" t="s">
        <v>16</v>
      </c>
      <c r="D42" s="5">
        <v>63</v>
      </c>
      <c r="E42" s="5">
        <v>63</v>
      </c>
    </row>
    <row r="43" spans="1:9" ht="15" x14ac:dyDescent="0.25">
      <c r="A43" s="18" t="s">
        <v>6</v>
      </c>
      <c r="B43" s="4">
        <v>516237610</v>
      </c>
      <c r="C43" s="4" t="s">
        <v>11</v>
      </c>
      <c r="D43" s="5">
        <v>57</v>
      </c>
      <c r="E43" s="5">
        <v>57</v>
      </c>
      <c r="F43" s="47"/>
      <c r="G43" s="48"/>
    </row>
    <row r="44" spans="1:9" ht="15" x14ac:dyDescent="0.25">
      <c r="A44" s="18" t="s">
        <v>6</v>
      </c>
      <c r="B44" s="4">
        <v>516237210</v>
      </c>
      <c r="C44" s="4" t="s">
        <v>18</v>
      </c>
      <c r="D44" s="12">
        <v>62</v>
      </c>
      <c r="E44" s="5">
        <v>62</v>
      </c>
      <c r="F44" s="3"/>
    </row>
    <row r="45" spans="1:9" ht="15.75" x14ac:dyDescent="0.25">
      <c r="A45" s="18" t="s">
        <v>6</v>
      </c>
      <c r="B45" s="23">
        <v>516224610</v>
      </c>
      <c r="C45" s="15" t="s">
        <v>19</v>
      </c>
      <c r="D45" s="5">
        <v>75</v>
      </c>
      <c r="E45" s="5">
        <v>74</v>
      </c>
      <c r="F45" s="3"/>
    </row>
    <row r="46" spans="1:9" ht="15" x14ac:dyDescent="0.25">
      <c r="A46" s="18" t="s">
        <v>6</v>
      </c>
      <c r="B46" s="23">
        <v>516261210</v>
      </c>
      <c r="C46" s="4" t="s">
        <v>20</v>
      </c>
      <c r="D46" s="5">
        <v>208</v>
      </c>
      <c r="E46" s="5">
        <v>207</v>
      </c>
      <c r="F46" s="3"/>
    </row>
    <row r="47" spans="1:9" ht="18.75" x14ac:dyDescent="0.3">
      <c r="A47" s="18" t="s">
        <v>6</v>
      </c>
      <c r="B47" s="23">
        <v>516260610</v>
      </c>
      <c r="C47" s="4" t="s">
        <v>21</v>
      </c>
      <c r="D47" s="12">
        <v>52</v>
      </c>
      <c r="E47" s="5">
        <v>48</v>
      </c>
      <c r="F47" s="3"/>
      <c r="G47" s="7">
        <f>SUM(E40:E47)</f>
        <v>842</v>
      </c>
      <c r="H47" s="7">
        <f>SUM(D40:D47)</f>
        <v>848</v>
      </c>
      <c r="I47" s="44">
        <f>(G47/H47)*100</f>
        <v>99.29245283018868</v>
      </c>
    </row>
    <row r="48" spans="1:9" ht="15" x14ac:dyDescent="0.25">
      <c r="A48" s="38"/>
      <c r="B48" s="39"/>
      <c r="C48" s="39"/>
      <c r="D48" s="40"/>
      <c r="E48" s="41"/>
      <c r="F48" s="3"/>
    </row>
    <row r="49" spans="1:9" ht="15" x14ac:dyDescent="0.25">
      <c r="A49" s="51" t="s">
        <v>13</v>
      </c>
      <c r="B49" s="51"/>
      <c r="C49" s="51"/>
      <c r="D49" s="51"/>
      <c r="E49" s="52"/>
    </row>
    <row r="50" spans="1:9" ht="15" x14ac:dyDescent="0.25">
      <c r="A50" s="33" t="s">
        <v>10</v>
      </c>
      <c r="B50" s="23" t="s">
        <v>22</v>
      </c>
      <c r="C50" s="33" t="s">
        <v>23</v>
      </c>
      <c r="D50" s="25">
        <v>46</v>
      </c>
      <c r="E50" s="25">
        <v>39</v>
      </c>
    </row>
    <row r="51" spans="1:9" ht="15" x14ac:dyDescent="0.25">
      <c r="A51" s="18" t="s">
        <v>10</v>
      </c>
      <c r="B51" s="22">
        <v>516219110</v>
      </c>
      <c r="C51" s="4" t="s">
        <v>14</v>
      </c>
      <c r="D51" s="37">
        <v>18</v>
      </c>
      <c r="E51" s="37">
        <v>17</v>
      </c>
    </row>
    <row r="52" spans="1:9" ht="15" x14ac:dyDescent="0.25">
      <c r="A52" s="18" t="s">
        <v>10</v>
      </c>
      <c r="B52" s="23">
        <v>516224510</v>
      </c>
      <c r="C52" s="4" t="s">
        <v>15</v>
      </c>
      <c r="D52" s="10">
        <v>15</v>
      </c>
      <c r="E52" s="10">
        <v>15</v>
      </c>
    </row>
    <row r="53" spans="1:9" ht="15" x14ac:dyDescent="0.25">
      <c r="A53" s="19" t="s">
        <v>10</v>
      </c>
      <c r="B53" s="23">
        <v>516234810</v>
      </c>
      <c r="C53" s="9" t="s">
        <v>11</v>
      </c>
      <c r="D53" s="10">
        <v>6</v>
      </c>
      <c r="E53" s="10">
        <v>4</v>
      </c>
    </row>
    <row r="54" spans="1:9" ht="15" x14ac:dyDescent="0.25">
      <c r="A54" s="18" t="s">
        <v>10</v>
      </c>
      <c r="B54" s="22">
        <v>516234710</v>
      </c>
      <c r="C54" s="4" t="s">
        <v>18</v>
      </c>
      <c r="D54" s="12">
        <v>8</v>
      </c>
      <c r="E54" s="12">
        <v>6</v>
      </c>
    </row>
    <row r="55" spans="1:9" ht="15.75" x14ac:dyDescent="0.25">
      <c r="A55" s="26" t="s">
        <v>10</v>
      </c>
      <c r="B55" s="22">
        <v>516224610</v>
      </c>
      <c r="C55" s="27" t="s">
        <v>19</v>
      </c>
      <c r="D55" s="14">
        <v>0</v>
      </c>
      <c r="E55" s="14">
        <v>0</v>
      </c>
    </row>
    <row r="56" spans="1:9" ht="15" x14ac:dyDescent="0.25">
      <c r="A56" s="18" t="s">
        <v>10</v>
      </c>
      <c r="B56" s="23">
        <v>516261210</v>
      </c>
      <c r="C56" s="4" t="s">
        <v>20</v>
      </c>
      <c r="D56" s="25">
        <v>13</v>
      </c>
      <c r="E56" s="25">
        <v>7</v>
      </c>
    </row>
    <row r="57" spans="1:9" ht="18.75" x14ac:dyDescent="0.3">
      <c r="A57" s="18" t="s">
        <v>10</v>
      </c>
      <c r="B57" s="23">
        <v>516260610</v>
      </c>
      <c r="C57" s="4" t="s">
        <v>21</v>
      </c>
      <c r="D57" s="24">
        <v>18</v>
      </c>
      <c r="E57" s="24">
        <v>13</v>
      </c>
      <c r="G57" s="7">
        <f>SUM(E50:E57)</f>
        <v>101</v>
      </c>
      <c r="H57" s="7">
        <f>SUM(D50:D57)</f>
        <v>124</v>
      </c>
      <c r="I57" s="44">
        <f>(G57/H57)*100</f>
        <v>81.451612903225808</v>
      </c>
    </row>
    <row r="58" spans="1:9" ht="15" x14ac:dyDescent="0.25">
      <c r="A58" s="34"/>
      <c r="B58" s="35"/>
      <c r="C58" s="35"/>
      <c r="D58" s="36"/>
      <c r="E58" s="36"/>
    </row>
    <row r="59" spans="1:9" ht="15" x14ac:dyDescent="0.25">
      <c r="A59" s="33" t="s">
        <v>9</v>
      </c>
      <c r="B59" s="33" t="s">
        <v>24</v>
      </c>
      <c r="C59" s="33" t="s">
        <v>23</v>
      </c>
      <c r="D59" s="25">
        <v>36</v>
      </c>
      <c r="E59" s="25">
        <v>33</v>
      </c>
    </row>
    <row r="60" spans="1:9" ht="15" x14ac:dyDescent="0.25">
      <c r="A60" s="18" t="s">
        <v>9</v>
      </c>
      <c r="B60" s="22">
        <v>516219110</v>
      </c>
      <c r="C60" s="4" t="s">
        <v>14</v>
      </c>
      <c r="D60" s="37">
        <v>18</v>
      </c>
      <c r="E60" s="37">
        <v>13</v>
      </c>
    </row>
    <row r="61" spans="1:9" ht="15" x14ac:dyDescent="0.25">
      <c r="A61" s="18" t="s">
        <v>9</v>
      </c>
      <c r="B61" s="23">
        <v>516224510</v>
      </c>
      <c r="C61" s="4" t="s">
        <v>15</v>
      </c>
      <c r="D61" s="10">
        <v>21</v>
      </c>
      <c r="E61" s="10">
        <v>21</v>
      </c>
    </row>
    <row r="62" spans="1:9" ht="15" x14ac:dyDescent="0.25">
      <c r="A62" s="19" t="s">
        <v>9</v>
      </c>
      <c r="B62" s="23">
        <v>516234810</v>
      </c>
      <c r="C62" s="9" t="s">
        <v>11</v>
      </c>
      <c r="D62" s="10">
        <v>9</v>
      </c>
      <c r="E62" s="10">
        <v>5</v>
      </c>
    </row>
    <row r="63" spans="1:9" ht="15" x14ac:dyDescent="0.25">
      <c r="A63" s="18" t="s">
        <v>9</v>
      </c>
      <c r="B63" s="22">
        <v>516234710</v>
      </c>
      <c r="C63" s="4" t="s">
        <v>18</v>
      </c>
      <c r="D63" s="12">
        <v>6</v>
      </c>
      <c r="E63" s="12">
        <v>4</v>
      </c>
    </row>
    <row r="64" spans="1:9" s="32" customFormat="1" ht="15.75" x14ac:dyDescent="0.25">
      <c r="A64" s="28" t="s">
        <v>9</v>
      </c>
      <c r="B64" s="29">
        <v>516224610</v>
      </c>
      <c r="C64" s="30" t="s">
        <v>19</v>
      </c>
      <c r="D64" s="31">
        <v>0</v>
      </c>
      <c r="E64" s="31">
        <v>0</v>
      </c>
    </row>
    <row r="65" spans="1:9" ht="15" x14ac:dyDescent="0.25">
      <c r="A65" s="19" t="s">
        <v>9</v>
      </c>
      <c r="B65" s="23">
        <v>516261210</v>
      </c>
      <c r="C65" s="4" t="s">
        <v>20</v>
      </c>
      <c r="D65" s="25">
        <v>15</v>
      </c>
      <c r="E65" s="25">
        <v>11</v>
      </c>
    </row>
    <row r="66" spans="1:9" ht="18.5" x14ac:dyDescent="0.45">
      <c r="A66" s="19" t="s">
        <v>9</v>
      </c>
      <c r="B66" s="23">
        <v>516260610</v>
      </c>
      <c r="C66" s="4" t="s">
        <v>21</v>
      </c>
      <c r="D66" s="24">
        <v>6</v>
      </c>
      <c r="E66" s="24">
        <v>1</v>
      </c>
      <c r="G66" s="7">
        <f>SUM(E59:E66)</f>
        <v>88</v>
      </c>
      <c r="H66" s="7">
        <f>SUM(D59:D66)</f>
        <v>111</v>
      </c>
      <c r="I66" s="44">
        <f>(G66/H66)*100</f>
        <v>79.27927927927928</v>
      </c>
    </row>
    <row r="67" spans="1:9" x14ac:dyDescent="0.35">
      <c r="A67" s="42"/>
      <c r="B67" s="43"/>
      <c r="C67" s="43"/>
      <c r="D67" s="36"/>
      <c r="E67" s="36"/>
    </row>
    <row r="68" spans="1:9" x14ac:dyDescent="0.35">
      <c r="A68" s="33" t="s">
        <v>8</v>
      </c>
      <c r="B68" s="33" t="s">
        <v>25</v>
      </c>
      <c r="C68" s="33" t="s">
        <v>23</v>
      </c>
      <c r="D68" s="25">
        <v>45</v>
      </c>
      <c r="E68" s="25">
        <v>35</v>
      </c>
    </row>
    <row r="69" spans="1:9" x14ac:dyDescent="0.35">
      <c r="A69" s="19" t="s">
        <v>8</v>
      </c>
      <c r="B69" s="22">
        <v>516219110</v>
      </c>
      <c r="C69" s="4" t="s">
        <v>14</v>
      </c>
      <c r="D69" s="37">
        <v>18</v>
      </c>
      <c r="E69" s="37">
        <v>14</v>
      </c>
    </row>
    <row r="70" spans="1:9" x14ac:dyDescent="0.35">
      <c r="A70" s="19" t="s">
        <v>8</v>
      </c>
      <c r="B70" s="23">
        <v>516224510</v>
      </c>
      <c r="C70" s="4" t="s">
        <v>15</v>
      </c>
      <c r="D70" s="11">
        <v>9</v>
      </c>
      <c r="E70" s="12">
        <v>9</v>
      </c>
    </row>
    <row r="71" spans="1:9" x14ac:dyDescent="0.35">
      <c r="A71" s="19" t="s">
        <v>8</v>
      </c>
      <c r="B71" s="23">
        <v>516234810</v>
      </c>
      <c r="C71" s="9" t="s">
        <v>11</v>
      </c>
      <c r="D71" s="10">
        <v>6</v>
      </c>
      <c r="E71" s="10">
        <v>6</v>
      </c>
    </row>
    <row r="72" spans="1:9" x14ac:dyDescent="0.35">
      <c r="A72" s="19" t="s">
        <v>8</v>
      </c>
      <c r="B72" s="22">
        <v>516234710</v>
      </c>
      <c r="C72" s="4" t="s">
        <v>18</v>
      </c>
      <c r="D72" s="12">
        <v>6</v>
      </c>
      <c r="E72" s="12">
        <v>4</v>
      </c>
    </row>
    <row r="73" spans="1:9" ht="15.5" x14ac:dyDescent="0.35">
      <c r="A73" s="19" t="s">
        <v>8</v>
      </c>
      <c r="B73" s="23">
        <v>516224610</v>
      </c>
      <c r="C73" s="15" t="s">
        <v>19</v>
      </c>
      <c r="D73" s="20">
        <v>0</v>
      </c>
      <c r="E73" s="20">
        <v>0</v>
      </c>
    </row>
    <row r="74" spans="1:9" x14ac:dyDescent="0.35">
      <c r="A74" s="19" t="s">
        <v>8</v>
      </c>
      <c r="B74" s="23">
        <v>516261210</v>
      </c>
      <c r="C74" s="4" t="s">
        <v>20</v>
      </c>
      <c r="D74" s="25">
        <v>6</v>
      </c>
      <c r="E74" s="25">
        <v>3</v>
      </c>
    </row>
    <row r="75" spans="1:9" ht="18.5" x14ac:dyDescent="0.45">
      <c r="A75" s="19" t="s">
        <v>8</v>
      </c>
      <c r="B75" s="23">
        <v>516260610</v>
      </c>
      <c r="C75" s="4" t="s">
        <v>21</v>
      </c>
      <c r="D75" s="24">
        <v>8</v>
      </c>
      <c r="E75" s="24">
        <v>6</v>
      </c>
      <c r="G75" s="7">
        <f>SUM(E68:E75)</f>
        <v>77</v>
      </c>
      <c r="H75" s="7">
        <f>SUM(D68:D75)</f>
        <v>98</v>
      </c>
      <c r="I75" s="44">
        <f>(G75/H75)*100</f>
        <v>78.571428571428569</v>
      </c>
    </row>
    <row r="76" spans="1:9" x14ac:dyDescent="0.35">
      <c r="A76" s="42"/>
      <c r="B76" s="43"/>
      <c r="C76" s="43"/>
      <c r="D76" s="36"/>
      <c r="E76" s="36"/>
    </row>
    <row r="77" spans="1:9" x14ac:dyDescent="0.35">
      <c r="A77" s="33" t="s">
        <v>7</v>
      </c>
      <c r="B77" s="33" t="s">
        <v>26</v>
      </c>
      <c r="C77" s="33" t="s">
        <v>23</v>
      </c>
      <c r="D77" s="25">
        <v>58</v>
      </c>
      <c r="E77" s="25">
        <v>51</v>
      </c>
    </row>
    <row r="78" spans="1:9" x14ac:dyDescent="0.35">
      <c r="A78" s="19" t="s">
        <v>7</v>
      </c>
      <c r="B78" s="22">
        <v>516219110</v>
      </c>
      <c r="C78" s="4" t="s">
        <v>14</v>
      </c>
      <c r="D78" s="37">
        <v>18</v>
      </c>
      <c r="E78" s="37">
        <v>0</v>
      </c>
    </row>
    <row r="79" spans="1:9" x14ac:dyDescent="0.35">
      <c r="A79" s="19" t="s">
        <v>7</v>
      </c>
      <c r="B79" s="23">
        <v>516224510</v>
      </c>
      <c r="C79" s="4" t="s">
        <v>15</v>
      </c>
      <c r="D79" s="10">
        <v>14</v>
      </c>
      <c r="E79" s="10">
        <v>14</v>
      </c>
    </row>
    <row r="80" spans="1:9" x14ac:dyDescent="0.35">
      <c r="A80" s="19" t="s">
        <v>7</v>
      </c>
      <c r="B80" s="23">
        <v>516234810</v>
      </c>
      <c r="C80" s="9" t="s">
        <v>11</v>
      </c>
      <c r="D80" s="10">
        <v>0</v>
      </c>
      <c r="E80" s="10">
        <v>0</v>
      </c>
    </row>
    <row r="81" spans="1:9" x14ac:dyDescent="0.35">
      <c r="A81" s="19" t="s">
        <v>7</v>
      </c>
      <c r="B81" s="22">
        <v>516234710</v>
      </c>
      <c r="C81" s="4" t="s">
        <v>18</v>
      </c>
      <c r="D81" s="12">
        <v>8</v>
      </c>
      <c r="E81" s="12">
        <v>3</v>
      </c>
    </row>
    <row r="82" spans="1:9" ht="15.5" x14ac:dyDescent="0.35">
      <c r="A82" s="19" t="s">
        <v>7</v>
      </c>
      <c r="B82" s="23">
        <v>516224610</v>
      </c>
      <c r="C82" s="15" t="s">
        <v>19</v>
      </c>
      <c r="D82" s="10">
        <v>3</v>
      </c>
      <c r="E82" s="10">
        <v>3</v>
      </c>
    </row>
    <row r="83" spans="1:9" x14ac:dyDescent="0.35">
      <c r="A83" s="19" t="s">
        <v>7</v>
      </c>
      <c r="B83" s="23">
        <v>516261210</v>
      </c>
      <c r="C83" s="4" t="s">
        <v>20</v>
      </c>
      <c r="D83" s="25">
        <v>11</v>
      </c>
      <c r="E83" s="25">
        <v>4</v>
      </c>
    </row>
    <row r="84" spans="1:9" ht="18.5" x14ac:dyDescent="0.45">
      <c r="A84" s="19" t="s">
        <v>7</v>
      </c>
      <c r="B84" s="23">
        <v>516260610</v>
      </c>
      <c r="C84" s="4" t="s">
        <v>21</v>
      </c>
      <c r="D84" s="24">
        <v>4</v>
      </c>
      <c r="E84" s="24">
        <v>4</v>
      </c>
      <c r="G84" s="7">
        <f>SUM(E77:E84)</f>
        <v>79</v>
      </c>
      <c r="H84" s="7">
        <f>SUM(D77:D84)</f>
        <v>116</v>
      </c>
      <c r="I84" s="44">
        <f>(G84/H84)*100</f>
        <v>68.103448275862064</v>
      </c>
    </row>
    <row r="85" spans="1:9" x14ac:dyDescent="0.35">
      <c r="A85" s="42"/>
      <c r="B85" s="43"/>
      <c r="C85" s="43"/>
      <c r="D85" s="36"/>
      <c r="E85" s="36"/>
    </row>
    <row r="86" spans="1:9" x14ac:dyDescent="0.35">
      <c r="A86" s="33" t="s">
        <v>6</v>
      </c>
      <c r="B86" s="33" t="s">
        <v>27</v>
      </c>
      <c r="C86" s="33" t="s">
        <v>23</v>
      </c>
      <c r="D86" s="25">
        <v>60</v>
      </c>
      <c r="E86" s="25">
        <v>58</v>
      </c>
    </row>
    <row r="87" spans="1:9" x14ac:dyDescent="0.35">
      <c r="A87" s="19" t="s">
        <v>6</v>
      </c>
      <c r="B87" s="22">
        <v>516219110</v>
      </c>
      <c r="C87" s="4" t="s">
        <v>14</v>
      </c>
      <c r="D87" s="37">
        <v>18</v>
      </c>
      <c r="E87" s="37" t="s">
        <v>28</v>
      </c>
    </row>
    <row r="88" spans="1:9" x14ac:dyDescent="0.35">
      <c r="A88" s="19" t="s">
        <v>6</v>
      </c>
      <c r="B88" s="23">
        <v>516224510</v>
      </c>
      <c r="C88" s="4" t="s">
        <v>15</v>
      </c>
      <c r="D88" s="12">
        <v>6</v>
      </c>
      <c r="E88" s="12">
        <v>6</v>
      </c>
    </row>
    <row r="89" spans="1:9" x14ac:dyDescent="0.35">
      <c r="A89" s="19" t="s">
        <v>6</v>
      </c>
      <c r="B89" s="23">
        <v>516234810</v>
      </c>
      <c r="C89" s="9" t="s">
        <v>11</v>
      </c>
      <c r="D89" s="10">
        <v>0</v>
      </c>
      <c r="E89" s="10">
        <v>0</v>
      </c>
    </row>
    <row r="90" spans="1:9" x14ac:dyDescent="0.35">
      <c r="A90" s="19" t="s">
        <v>6</v>
      </c>
      <c r="B90" s="22">
        <v>516234710</v>
      </c>
      <c r="C90" s="4" t="s">
        <v>18</v>
      </c>
      <c r="D90" s="12">
        <v>5</v>
      </c>
      <c r="E90" s="12">
        <v>0</v>
      </c>
    </row>
    <row r="91" spans="1:9" ht="15.5" x14ac:dyDescent="0.35">
      <c r="A91" s="19" t="s">
        <v>6</v>
      </c>
      <c r="B91" s="23">
        <v>516224610</v>
      </c>
      <c r="C91" s="15" t="s">
        <v>19</v>
      </c>
      <c r="D91" s="12">
        <v>1</v>
      </c>
      <c r="E91" s="12">
        <v>1</v>
      </c>
    </row>
    <row r="92" spans="1:9" x14ac:dyDescent="0.35">
      <c r="A92" s="19" t="s">
        <v>6</v>
      </c>
      <c r="B92" s="23">
        <v>516261210</v>
      </c>
      <c r="C92" s="4" t="s">
        <v>20</v>
      </c>
      <c r="D92" s="25">
        <v>3</v>
      </c>
      <c r="E92" s="25">
        <v>1</v>
      </c>
    </row>
    <row r="93" spans="1:9" ht="18.5" x14ac:dyDescent="0.45">
      <c r="A93" s="19" t="s">
        <v>6</v>
      </c>
      <c r="B93" s="23">
        <v>516260610</v>
      </c>
      <c r="C93" s="4" t="s">
        <v>21</v>
      </c>
      <c r="D93" s="24">
        <v>0</v>
      </c>
      <c r="E93" s="24">
        <v>0</v>
      </c>
      <c r="G93" s="7">
        <f>SUM(E86:E93)</f>
        <v>66</v>
      </c>
      <c r="H93" s="7">
        <f>SUM(D86:D93)</f>
        <v>93</v>
      </c>
      <c r="I93" s="44">
        <f>(G93/H93)*100</f>
        <v>70.967741935483872</v>
      </c>
    </row>
  </sheetData>
  <mergeCells count="2">
    <mergeCell ref="A3:E3"/>
    <mergeCell ref="A49:E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I2" sqref="I2"/>
    </sheetView>
  </sheetViews>
  <sheetFormatPr defaultRowHeight="14.5" x14ac:dyDescent="0.35"/>
  <cols>
    <col min="2" max="2" width="34.26953125" customWidth="1"/>
    <col min="3" max="7" width="9" bestFit="1" customWidth="1"/>
  </cols>
  <sheetData>
    <row r="2" spans="2:7" ht="30" customHeight="1" x14ac:dyDescent="0.35">
      <c r="B2" s="53" t="s">
        <v>36</v>
      </c>
      <c r="C2" s="53"/>
      <c r="D2" s="53"/>
      <c r="E2" s="53"/>
      <c r="F2" s="53"/>
      <c r="G2" s="53"/>
    </row>
    <row r="3" spans="2:7" ht="30" customHeight="1" x14ac:dyDescent="0.35">
      <c r="B3" s="54"/>
      <c r="C3" s="54" t="s">
        <v>29</v>
      </c>
      <c r="D3" s="54" t="s">
        <v>30</v>
      </c>
      <c r="E3" s="54" t="s">
        <v>31</v>
      </c>
      <c r="F3" s="54" t="s">
        <v>32</v>
      </c>
      <c r="G3" s="54" t="s">
        <v>33</v>
      </c>
    </row>
    <row r="4" spans="2:7" ht="30" customHeight="1" x14ac:dyDescent="0.35">
      <c r="B4" s="59" t="s">
        <v>34</v>
      </c>
      <c r="C4" s="60">
        <f>'2.6.3'!H11</f>
        <v>792</v>
      </c>
      <c r="D4" s="60">
        <f>'2.6.3'!H20</f>
        <v>886</v>
      </c>
      <c r="E4" s="60">
        <f>'2.6.3'!H29</f>
        <v>831</v>
      </c>
      <c r="F4" s="60">
        <f>'2.6.3'!H38</f>
        <v>914</v>
      </c>
      <c r="G4" s="60">
        <f>'2.6.3'!H47</f>
        <v>848</v>
      </c>
    </row>
    <row r="5" spans="2:7" ht="30" customHeight="1" x14ac:dyDescent="0.35">
      <c r="B5" s="59" t="s">
        <v>35</v>
      </c>
      <c r="C5" s="60">
        <f>'2.6.3'!G11</f>
        <v>744</v>
      </c>
      <c r="D5" s="60">
        <f>'2.6.3'!G20</f>
        <v>841</v>
      </c>
      <c r="E5" s="60">
        <f>'2.6.3'!G29</f>
        <v>757</v>
      </c>
      <c r="F5" s="60">
        <f>'2.6.3'!G38</f>
        <v>836</v>
      </c>
      <c r="G5" s="60">
        <f>'2.6.3'!G47</f>
        <v>842</v>
      </c>
    </row>
    <row r="6" spans="2:7" ht="30" customHeight="1" x14ac:dyDescent="0.35">
      <c r="B6" s="61" t="s">
        <v>38</v>
      </c>
      <c r="C6" s="62">
        <f>C5*100/C4</f>
        <v>93.939393939393938</v>
      </c>
      <c r="D6" s="62">
        <f t="shared" ref="D6:F6" si="0">D5*100/D4</f>
        <v>94.920993227990976</v>
      </c>
      <c r="E6" s="62">
        <f t="shared" si="0"/>
        <v>91.095066185318899</v>
      </c>
      <c r="F6" s="62">
        <f t="shared" si="0"/>
        <v>91.466083150984687</v>
      </c>
      <c r="G6" s="62">
        <f>G5*100/G4</f>
        <v>99.29245283018868</v>
      </c>
    </row>
    <row r="7" spans="2:7" ht="30" customHeight="1" x14ac:dyDescent="0.35">
      <c r="B7" s="55" t="s">
        <v>34</v>
      </c>
      <c r="C7" s="56">
        <f>'2.6.3'!H57</f>
        <v>124</v>
      </c>
      <c r="D7" s="56">
        <f>'2.6.3'!H66</f>
        <v>111</v>
      </c>
      <c r="E7" s="56">
        <f>'2.6.3'!H75</f>
        <v>98</v>
      </c>
      <c r="F7" s="56">
        <f>'2.6.3'!H84</f>
        <v>116</v>
      </c>
      <c r="G7" s="56">
        <f>'2.6.3'!H93</f>
        <v>93</v>
      </c>
    </row>
    <row r="8" spans="2:7" ht="30" customHeight="1" x14ac:dyDescent="0.35">
      <c r="B8" s="55" t="s">
        <v>35</v>
      </c>
      <c r="C8" s="56">
        <f>'2.6.3'!G57</f>
        <v>101</v>
      </c>
      <c r="D8" s="56">
        <f>'2.6.3'!G66</f>
        <v>88</v>
      </c>
      <c r="E8" s="56">
        <f>'2.6.3'!G75</f>
        <v>77</v>
      </c>
      <c r="F8" s="56">
        <f>'2.6.3'!G84</f>
        <v>79</v>
      </c>
      <c r="G8" s="56">
        <f>'2.6.3'!G93</f>
        <v>66</v>
      </c>
    </row>
    <row r="9" spans="2:7" ht="30" customHeight="1" x14ac:dyDescent="0.35">
      <c r="B9" s="57" t="s">
        <v>37</v>
      </c>
      <c r="C9" s="58">
        <f>C8*100/C7</f>
        <v>81.451612903225808</v>
      </c>
      <c r="D9" s="58">
        <f t="shared" ref="D9:G9" si="1">D8*100/D7</f>
        <v>79.27927927927928</v>
      </c>
      <c r="E9" s="58">
        <f t="shared" si="1"/>
        <v>78.571428571428569</v>
      </c>
      <c r="F9" s="58">
        <f t="shared" si="1"/>
        <v>68.103448275862064</v>
      </c>
      <c r="G9" s="58">
        <f t="shared" si="1"/>
        <v>70.967741935483872</v>
      </c>
    </row>
    <row r="10" spans="2:7" ht="30" customHeight="1" x14ac:dyDescent="0.35">
      <c r="B10" s="63" t="s">
        <v>39</v>
      </c>
      <c r="C10" s="64">
        <f>(C5+C8)*100/(C4+C7)</f>
        <v>92.248908296943227</v>
      </c>
      <c r="D10" s="64">
        <f t="shared" ref="D10:G10" si="2">(D5+D8)*100/(D4+D7)</f>
        <v>93.179538615847548</v>
      </c>
      <c r="E10" s="64">
        <f t="shared" si="2"/>
        <v>89.773950484391818</v>
      </c>
      <c r="F10" s="64">
        <f t="shared" si="2"/>
        <v>88.834951456310677</v>
      </c>
      <c r="G10" s="64">
        <f t="shared" si="2"/>
        <v>96.493092454835278</v>
      </c>
    </row>
    <row r="14" spans="2:7" ht="23" customHeight="1" x14ac:dyDescent="0.35">
      <c r="B14" s="53" t="s">
        <v>36</v>
      </c>
      <c r="C14" s="53"/>
      <c r="D14" s="53"/>
      <c r="E14" s="53"/>
      <c r="F14" s="53"/>
      <c r="G14" s="53"/>
    </row>
    <row r="15" spans="2:7" ht="23" customHeight="1" x14ac:dyDescent="0.35">
      <c r="B15" s="54"/>
      <c r="C15" s="54" t="s">
        <v>29</v>
      </c>
      <c r="D15" s="54" t="s">
        <v>30</v>
      </c>
      <c r="E15" s="54" t="s">
        <v>31</v>
      </c>
      <c r="F15" s="54" t="s">
        <v>32</v>
      </c>
      <c r="G15" s="54" t="s">
        <v>33</v>
      </c>
    </row>
    <row r="16" spans="2:7" ht="23" customHeight="1" x14ac:dyDescent="0.35">
      <c r="B16" s="50" t="s">
        <v>34</v>
      </c>
      <c r="C16" s="49">
        <f>C4+C7</f>
        <v>916</v>
      </c>
      <c r="D16" s="49">
        <f t="shared" ref="D16:G16" si="3">D4+D7</f>
        <v>997</v>
      </c>
      <c r="E16" s="49">
        <f t="shared" si="3"/>
        <v>929</v>
      </c>
      <c r="F16" s="49">
        <f t="shared" si="3"/>
        <v>1030</v>
      </c>
      <c r="G16" s="49">
        <f t="shared" si="3"/>
        <v>941</v>
      </c>
    </row>
    <row r="17" spans="2:7" ht="23" customHeight="1" x14ac:dyDescent="0.35">
      <c r="B17" s="50" t="s">
        <v>35</v>
      </c>
      <c r="C17" s="49">
        <f>C5+C8</f>
        <v>845</v>
      </c>
      <c r="D17" s="49">
        <f t="shared" ref="D17:G17" si="4">D5+D8</f>
        <v>929</v>
      </c>
      <c r="E17" s="49">
        <f t="shared" si="4"/>
        <v>834</v>
      </c>
      <c r="F17" s="49">
        <f t="shared" si="4"/>
        <v>915</v>
      </c>
      <c r="G17" s="49">
        <f t="shared" si="4"/>
        <v>908</v>
      </c>
    </row>
    <row r="18" spans="2:7" ht="32.5" customHeight="1" x14ac:dyDescent="0.35">
      <c r="B18" s="63" t="s">
        <v>36</v>
      </c>
      <c r="C18" s="64">
        <f>C17*100/C16</f>
        <v>92.248908296943227</v>
      </c>
      <c r="D18" s="64">
        <f t="shared" ref="D18:F18" si="5">D17*100/D16</f>
        <v>93.179538615847548</v>
      </c>
      <c r="E18" s="64">
        <f t="shared" si="5"/>
        <v>89.773950484391818</v>
      </c>
      <c r="F18" s="64">
        <f t="shared" si="5"/>
        <v>88.834951456310677</v>
      </c>
      <c r="G18" s="64">
        <f>G17*100/G16</f>
        <v>96.493092454835278</v>
      </c>
    </row>
  </sheetData>
  <mergeCells count="2">
    <mergeCell ref="B2:G2"/>
    <mergeCell ref="B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2.6.3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2021-04-05T00:36:15Z</dcterms:modified>
</cp:coreProperties>
</file>